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48" firstSheet="4" activeTab="4"/>
  </bookViews>
  <sheets>
    <sheet name="1-илова 15-банд Хизмат уйи" sheetId="1" state="hidden" r:id="rId1"/>
    <sheet name="1-илова 15-банд Хизмат Автомаши" sheetId="2" state="hidden" r:id="rId2"/>
    <sheet name="1-илова 3-банд" sheetId="3" state="hidden" r:id="rId3"/>
    <sheet name="1-илова 14-банд" sheetId="6" state="hidden" r:id="rId4"/>
    <sheet name="1-илова 4-банд" sheetId="8" r:id="rId5"/>
    <sheet name="1-илова 4-банд хиз саф вил бўй" sheetId="7" r:id="rId6"/>
    <sheet name="1-илова 4-банд хиз саф чет эл." sheetId="9" r:id="rId7"/>
  </sheets>
  <definedNames>
    <definedName name="_xlnm._FilterDatabase" localSheetId="3" hidden="1">'1-илова 14-банд'!$A$3:$F$7</definedName>
    <definedName name="_xlnm._FilterDatabase" localSheetId="2" hidden="1">'1-илова 3-банд'!$A$4:$N$89</definedName>
    <definedName name="_xlnm.Print_Area" localSheetId="4">'1-илова 4-банд'!$A$1:$F$61</definedName>
  </definedNames>
  <calcPr calcId="152511"/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6" i="7"/>
  <c r="E60" i="8" l="1"/>
  <c r="E68" i="8"/>
  <c r="E76" i="8"/>
  <c r="E80" i="8"/>
  <c r="E90" i="8"/>
  <c r="E99" i="8"/>
  <c r="E106" i="8"/>
  <c r="E110" i="8"/>
  <c r="E114" i="8"/>
  <c r="E122" i="8"/>
  <c r="E127" i="8"/>
  <c r="E136" i="8"/>
  <c r="E144" i="8"/>
  <c r="E154" i="8"/>
  <c r="E160" i="8"/>
  <c r="E57" i="8" l="1"/>
  <c r="E52" i="8"/>
  <c r="E47" i="8"/>
  <c r="E42" i="8"/>
  <c r="E34" i="8"/>
  <c r="E26" i="8"/>
  <c r="E17" i="8"/>
  <c r="E10" i="8"/>
  <c r="E4" i="8"/>
  <c r="E162" i="8" s="1"/>
  <c r="A6" i="6" l="1"/>
  <c r="C11" i="7"/>
  <c r="C6" i="7"/>
  <c r="C7" i="7"/>
  <c r="C9" i="9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E135" i="1" l="1"/>
  <c r="A108" i="1" l="1"/>
  <c r="A109" i="1" s="1"/>
  <c r="A110" i="1" s="1"/>
  <c r="A111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64" i="1"/>
  <c r="A66" i="1" s="1"/>
  <c r="A68" i="1" s="1"/>
  <c r="A69" i="1" s="1"/>
  <c r="A71" i="1" s="1"/>
  <c r="A73" i="1" s="1"/>
  <c r="A74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28" i="1"/>
  <c r="A31" i="1" s="1"/>
  <c r="A32" i="1" s="1"/>
  <c r="A34" i="1" s="1"/>
  <c r="A36" i="1" s="1"/>
  <c r="A38" i="1" s="1"/>
  <c r="A39" i="1" s="1"/>
  <c r="A40" i="1" s="1"/>
  <c r="A41" i="1" s="1"/>
  <c r="A42" i="1" s="1"/>
  <c r="A44" i="1" s="1"/>
  <c r="A45" i="1" s="1"/>
  <c r="A47" i="1" s="1"/>
  <c r="A48" i="1" s="1"/>
  <c r="A50" i="1" s="1"/>
  <c r="A51" i="1" s="1"/>
  <c r="A53" i="1" s="1"/>
  <c r="A54" i="1" s="1"/>
  <c r="A56" i="1" s="1"/>
  <c r="A57" i="1" s="1"/>
  <c r="A58" i="1" s="1"/>
  <c r="A59" i="1" s="1"/>
  <c r="A6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E137" i="1" l="1"/>
</calcChain>
</file>

<file path=xl/sharedStrings.xml><?xml version="1.0" encoding="utf-8"?>
<sst xmlns="http://schemas.openxmlformats.org/spreadsheetml/2006/main" count="984" uniqueCount="474">
  <si>
    <t>Вилоят ҳокимлиги балансида бўлган хизмат уйлари</t>
  </si>
  <si>
    <t>Т/р</t>
  </si>
  <si>
    <t>Уй рақами</t>
  </si>
  <si>
    <t>Квартира раками</t>
  </si>
  <si>
    <t>Квартиранинг умумий майдони</t>
  </si>
  <si>
    <t>Квартиранинг фойдаланиш майдони</t>
  </si>
  <si>
    <t>Хоналар сони</t>
  </si>
  <si>
    <t xml:space="preserve">ВИЛОЯТ ҲОКИМЛИГИ  </t>
  </si>
  <si>
    <t>КЕНГАШЛАР УЙИДАН ФОЙДАЛАНИШ БОШҚАРМАСИ</t>
  </si>
  <si>
    <t>ТУРИЗМ ВА СПОРТ БОШ БОШҚАРМАСИ</t>
  </si>
  <si>
    <t>МАҲАЛЛА ВА ОИЛАНИ ҚЎЛЛАБ -ҚУВВАТЛАШ БОШҚАРМАСИ</t>
  </si>
  <si>
    <t>МАЖБУРИЙ ИЖРО БЮРОСИ</t>
  </si>
  <si>
    <t>ИНЖИНИРИНГ КОМПАНИЯСИ</t>
  </si>
  <si>
    <t>СОҒЛИҚНИ САҚЛАШ БОШҚАРМАСИ</t>
  </si>
  <si>
    <t>ИНВЕСТИЦИЯ ВА ТАШҚИ САВДО БОШҚАРМАСИ</t>
  </si>
  <si>
    <t>ВИЛОЯТ МАКТАБГАЧА ТАЪЛИМ БОШҚАРМАСИ</t>
  </si>
  <si>
    <t>ВИЛОЯТ ХАЛҚ ТАЪЛИМИ БОШҚАРМАСИ</t>
  </si>
  <si>
    <t>ВИЛОЯТ АВТОМОБИЛЬ ЙЎЛЛАРИ ҲУДУДИЙ БОШ БОШҚАРМАСИ</t>
  </si>
  <si>
    <t>ВИЛОЯТ ЖИСМОНИЙ ТАРБИЯ ВА СПОРТ БОШҚАРМАСИ</t>
  </si>
  <si>
    <t>ТИББИЁТ ИНСТИТУТИ</t>
  </si>
  <si>
    <t>САМ ДУ</t>
  </si>
  <si>
    <t>МАТБУОТ КОТИБ (ЗАРАФШОН ГАЗЕТАСИ)</t>
  </si>
  <si>
    <t>СТР</t>
  </si>
  <si>
    <t>ДАВЛАТ АВТИВЛАРИНИ БОШҚАРИШ АГЕНТЛИГИ</t>
  </si>
  <si>
    <t>ВИЛОЯТ ИИБ</t>
  </si>
  <si>
    <t>УЙ-ЖОЙГА МУҲТОЖ ФУҚАРОЛАР</t>
  </si>
  <si>
    <t>Вилоят ҳокимлиги балансида бўлган Самарқанд шаҳар “Обод маскан” маҳалласи Қорасув масканидаги хизмат уйлари</t>
  </si>
  <si>
    <t>Вилоят ҳокимлиги балансида бўлган Самарқанд шаҳар Навоийшоҳ кўчасидаги хизмат уйлари</t>
  </si>
  <si>
    <t>Жами:</t>
  </si>
  <si>
    <t>Коттедж Қайнама ҚФЙ Зарафшон МФЙдаги мехрибонлик уйи</t>
  </si>
  <si>
    <t>Фойдаланиш мақсади</t>
  </si>
  <si>
    <t>Сони</t>
  </si>
  <si>
    <t>Раҳбар ходимларнинг хизмат уйлари</t>
  </si>
  <si>
    <t>Вилоят ҳокимлиги балансида бўлган уйлари</t>
  </si>
  <si>
    <t>М А Ъ Л У М О Т</t>
  </si>
  <si>
    <t>Автомашина русуми</t>
  </si>
  <si>
    <t>Давлат раками</t>
  </si>
  <si>
    <t>Ишлаб чиқарил-ган йили</t>
  </si>
  <si>
    <t>Кимга беркитилган</t>
  </si>
  <si>
    <t xml:space="preserve">Toyota Land Cruiser VXR 5.7 L </t>
  </si>
  <si>
    <t>30 200 DAV</t>
  </si>
  <si>
    <t>Вилоят хокими</t>
  </si>
  <si>
    <t>Э.О.Турдимов</t>
  </si>
  <si>
    <t>Toyota Land Cruiser Prado VX 2.7L</t>
  </si>
  <si>
    <t>30 003 DAV</t>
  </si>
  <si>
    <t>Вилоят хокими 1-уринбосари</t>
  </si>
  <si>
    <t>Д.Р.Ураков</t>
  </si>
  <si>
    <t>Каптива</t>
  </si>
  <si>
    <t>30 004 DAV</t>
  </si>
  <si>
    <t>Вилоят хокими уринбосари</t>
  </si>
  <si>
    <t>А.Ғ.Шукуров</t>
  </si>
  <si>
    <t>Chevrolet Trailblazer</t>
  </si>
  <si>
    <t>30 005 DAV</t>
  </si>
  <si>
    <t>Ф.Н.Абилов</t>
  </si>
  <si>
    <t>30 006 DAV</t>
  </si>
  <si>
    <t xml:space="preserve">А.А.Очилов </t>
  </si>
  <si>
    <t>30 009 DAV</t>
  </si>
  <si>
    <t>Д.А.Мамадкулов</t>
  </si>
  <si>
    <t>30 008 DAV</t>
  </si>
  <si>
    <t>30 011 DAV</t>
  </si>
  <si>
    <t xml:space="preserve">Б.У.Нуруллаев </t>
  </si>
  <si>
    <t xml:space="preserve">Лассетти </t>
  </si>
  <si>
    <t>30 022 DAV</t>
  </si>
  <si>
    <t>Навбатчи</t>
  </si>
  <si>
    <t>30 012 DAV</t>
  </si>
  <si>
    <t>Орландо</t>
  </si>
  <si>
    <t>30 015 DAV</t>
  </si>
  <si>
    <t>Ахборот хизмати раҳбари - Матбуот котиби</t>
  </si>
  <si>
    <t xml:space="preserve">М.Б.Мирзаев </t>
  </si>
  <si>
    <t>Малибу</t>
  </si>
  <si>
    <t>30 016 DAV</t>
  </si>
  <si>
    <t>Вилоят хокими маслаҳатчиси</t>
  </si>
  <si>
    <t>Н.А.Ибрагимов</t>
  </si>
  <si>
    <t>Лассетти</t>
  </si>
  <si>
    <t>30 023 DAV</t>
  </si>
  <si>
    <t xml:space="preserve">"Мерседес-Бенц" D-312 </t>
  </si>
  <si>
    <t>30 031 DAV</t>
  </si>
  <si>
    <t>Делегация ва мехмонларга хизмат кўрсатиш учун навбатчи автотранспорт</t>
  </si>
  <si>
    <t xml:space="preserve">"Мерседес-Бенц" S-320 </t>
  </si>
  <si>
    <t>30 218 SAA</t>
  </si>
  <si>
    <t>30 223 SAA</t>
  </si>
  <si>
    <t xml:space="preserve">"HD-50" </t>
  </si>
  <si>
    <t>30 227 SAA</t>
  </si>
  <si>
    <t xml:space="preserve">"Каптива" </t>
  </si>
  <si>
    <t>30 014 DAV</t>
  </si>
  <si>
    <t>М.Бенц-450</t>
  </si>
  <si>
    <t>РАА 273</t>
  </si>
  <si>
    <t>Лимузин</t>
  </si>
  <si>
    <t>30 456 SAA</t>
  </si>
  <si>
    <t>“Mersedes-Benz Sprinter Panel van 515CDI”  Tип двигатель-бензиновый объем двигателя 2998 см3"</t>
  </si>
  <si>
    <t>30 030 DAV</t>
  </si>
  <si>
    <t>Сadillac XTS (3564 м3 объем двигатель)</t>
  </si>
  <si>
    <t>30 026 DAV</t>
  </si>
  <si>
    <t>30 027 DAV</t>
  </si>
  <si>
    <t>НD-50  Рабочий объём, см³, 5 193.</t>
  </si>
  <si>
    <t>30 038 DAV</t>
  </si>
  <si>
    <t>30 229 SAA</t>
  </si>
  <si>
    <t>Ўзбекистон Республикаси Президенти Хавфсизлик Хизмати вилоят бўлими</t>
  </si>
  <si>
    <t>30 230 SAA</t>
  </si>
  <si>
    <t>30 231 SAA</t>
  </si>
  <si>
    <t>30 232 SAA</t>
  </si>
  <si>
    <t>30 033 DAV</t>
  </si>
  <si>
    <t>30 455 SAA</t>
  </si>
  <si>
    <t>30 025 DAV</t>
  </si>
  <si>
    <t>Хундай</t>
  </si>
  <si>
    <t>30 201 DAV</t>
  </si>
  <si>
    <t>30 024 DAV</t>
  </si>
  <si>
    <t>30 021 DAV</t>
  </si>
  <si>
    <t>МАЛИБУ-2</t>
  </si>
  <si>
    <t>30 017 DAV</t>
  </si>
  <si>
    <t>30 494 SAA</t>
  </si>
  <si>
    <t xml:space="preserve">Самарқанд вилоятидаги Ўзбекистон Республикаси Бош вазирининг Тадбиркорлик мурожаатларини кўриб чиқиш қабулхонаси </t>
  </si>
  <si>
    <t>30 219 SAA</t>
  </si>
  <si>
    <t>Ўзбекистон Республикаси Президентининг Самарқанд вилоятидаги Халқ қабулхонаси</t>
  </si>
  <si>
    <r>
      <t xml:space="preserve">Вилоят хокимлиги балансидаги автомашиналарнинг 2022 йил </t>
    </r>
    <r>
      <rPr>
        <b/>
        <sz val="14"/>
        <color indexed="10"/>
        <rFont val="Times New Roman"/>
        <family val="1"/>
        <charset val="204"/>
      </rPr>
      <t>1-ЯНВАР</t>
    </r>
    <r>
      <rPr>
        <sz val="14"/>
        <rFont val="Times New Roman"/>
        <family val="1"/>
        <charset val="204"/>
      </rPr>
      <t xml:space="preserve"> ҳолатига </t>
    </r>
  </si>
  <si>
    <t>Единый поставщик</t>
  </si>
  <si>
    <t>Шартнома суммаси</t>
  </si>
  <si>
    <t>Шартнома рақами</t>
  </si>
  <si>
    <t>Шартнома тузилган сана</t>
  </si>
  <si>
    <t>Тўғридан-тўғри харидлар тури</t>
  </si>
  <si>
    <t>Ташкилот номи</t>
  </si>
  <si>
    <t>Самарқанд вилоят ҳокимлиги томонидан капитал таъмирлаш ишлари, автотранспорт воситаларини сотиб олиш ва сақлаш харажатлари тўғрисида маълумотлар</t>
  </si>
  <si>
    <t>ЯТТ "Хамитова Гулчехра Ахмеджоновна"</t>
  </si>
  <si>
    <t>T/R</t>
  </si>
  <si>
    <t>Jami:</t>
  </si>
  <si>
    <t>Viloyat xokimligi avtoxo‘jaligi</t>
  </si>
  <si>
    <t>"YaTT Ochilov Xotamboy"</t>
  </si>
  <si>
    <t>SamDChTI</t>
  </si>
  <si>
    <t>Tarjimonlik xizmati 1 kishi</t>
  </si>
  <si>
    <t>YaTT "Nabiev Dilshod Shodmonovich"</t>
  </si>
  <si>
    <t>YaTT "Sharapov Sanjar Shavkatovich"</t>
  </si>
  <si>
    <t>Transport xizmati.1 dona</t>
  </si>
  <si>
    <t>("Hanzade") «SAID BARAKA FOOD COMPANY» MChJ</t>
  </si>
  <si>
    <t>Tarjimonlik xizmati 2 kishi</t>
  </si>
  <si>
    <t>Panno Registon</t>
  </si>
  <si>
    <t>"Adular Servis" XK (Платан) рestorani</t>
  </si>
  <si>
    <t xml:space="preserve">Tushlik </t>
  </si>
  <si>
    <t>Transport xizmati.3 dona</t>
  </si>
  <si>
    <t>"ASIA MIX FOOD" (Xon Atlas) restorani</t>
  </si>
  <si>
    <t>"Anora shirin taomlari (Samarqand) restorani</t>
  </si>
  <si>
    <t>Tarjimonlik xizmati 3 kishi</t>
  </si>
  <si>
    <t>Transport xizmati.2 dona</t>
  </si>
  <si>
    <t>HAMMASI:</t>
  </si>
  <si>
    <t>Хизмат сафарига борган ходимнинг Ф.И.Ш</t>
  </si>
  <si>
    <t>Turdimov Erkinjon Oqbutayevich</t>
  </si>
  <si>
    <t>Суммаси</t>
  </si>
  <si>
    <t>Қаерда хизмат сафарида бўлганлиги</t>
  </si>
  <si>
    <t>SABIROV SHEROZ ILXOMOVICH</t>
  </si>
  <si>
    <t>ABILOV FERUZ NEMATULLAYEVICH</t>
  </si>
  <si>
    <t>Самарқанд вилоят ҳокимлиги ходимларини хизмат сафари билан боғлиқ харажатлар тўғрисида маълумот</t>
  </si>
  <si>
    <t>Жами</t>
  </si>
  <si>
    <t>Минг сўмда</t>
  </si>
  <si>
    <t>Тўлов мазмуни</t>
  </si>
  <si>
    <t>Самарқанд вилоят ҳокимлиги томонидан тўғридан-тўғри шартномалар бўйича харид қилинган товарлар тўғрисида маълумот</t>
  </si>
  <si>
    <t>Рахматуллаев Бехзод Рахматуллаевич</t>
  </si>
  <si>
    <t>IBRAGIMOV NOZIR ALIYEVICH</t>
  </si>
  <si>
    <t>MAMATOV YIGITALI AKTAMOVICH</t>
  </si>
  <si>
    <t>SHERMATOV XUSAN ABDUALIMOVICH</t>
  </si>
  <si>
    <t>Вилоят ҳокимининг 25.03.2022 йилдаги 64-7-0-F/22-сонли фармойишига асосан, Бельгия ҳамда Нидерландия Қироллиқларига бориб келиши учун хизмат сафари билан боғлиқ харажатлари</t>
  </si>
  <si>
    <t>Saidov Nodir Shomurodovich</t>
  </si>
  <si>
    <t>KOBILOV RUSTAM RAJABBOYEVICH</t>
  </si>
  <si>
    <t>Хамраев Дониёр Губайевич</t>
  </si>
  <si>
    <t>2022 йил 21 февраль кунидан Самарқанд вилоятига бириктирилган Қорақолпоғистон Республикасининг Нукус туманида амалга оширилаётган ишларни танишиш ва амалий ёрдам кўрсатиш мақсадида Нукус туманига хизмат сафари</t>
  </si>
  <si>
    <t>2022 йил 24 феврал кунидан Наврўз умумхалқ байрамига тайёргарлик кўриш ва уни ўтказиш билан боғлиқ ташкилий масалаларга бағишлаб Вазирлар Маҳкамасида ўтказиладиган йиғилишда иштирок этиш учун Тошкент шаҳрига хизмат сафари</t>
  </si>
  <si>
    <t>2022 йил 21-24 февраль кунлари Ўзбекистон Республикаси Президенти ҳузуридаги Давлат бошқаруви академиясида ташкил этилаётган ўқув курсида иштирок этиши учун Тошкент шаҳрига хизмат сафари</t>
  </si>
  <si>
    <t>Категория: Услуги по ремонту компьютеров, предметов личного потребления и бытовых товаров</t>
  </si>
  <si>
    <t>Категория: Кокс и нефтепродукты</t>
  </si>
  <si>
    <t>Категория: Услуги по обеспечению безопасности и проведению расследований</t>
  </si>
  <si>
    <t>Категория: Бумага и изделия из бумаги</t>
  </si>
  <si>
    <t>Категория: Услуги в области образования</t>
  </si>
  <si>
    <t>Категория: Услуги по предоставлению мест для временного проживания</t>
  </si>
  <si>
    <t>Категория: Услуги общественного питания</t>
  </si>
  <si>
    <t>Категория: 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</si>
  <si>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Категория: Изделия металлические готовые, кроме машин и оборудования</t>
  </si>
  <si>
    <t>Категория: Услуги персональные прочи</t>
  </si>
  <si>
    <t>Категория: Услуги в области здравоохранения</t>
  </si>
  <si>
    <t>Категория: Текстиль и изделия текстильные</t>
  </si>
  <si>
    <t>Категория: Оборудование компьютерное, электронное и оптическое</t>
  </si>
  <si>
    <t>Категория: Работы строительные специализированные</t>
  </si>
  <si>
    <t>Категория: Услуги по ремонту и монтажу машин и оборудования</t>
  </si>
  <si>
    <t>Категория: Услуги издательские</t>
  </si>
  <si>
    <t>Категория: Услуги по обслуживанию зданий и территорий</t>
  </si>
  <si>
    <t>Категория: Услуги сухопутного и трубопроводного транспорта</t>
  </si>
  <si>
    <t>Категория: Мебель</t>
  </si>
  <si>
    <t>Категория: Оборудование электрическое</t>
  </si>
  <si>
    <t>Категория: Услуги телекоммуникационные</t>
  </si>
  <si>
    <t>Категория: Услуги по розничной торговле, кроме розничной торговли автотранспортными средствами и мотоциклами</t>
  </si>
  <si>
    <t>Категория: Электроэнергия, газ, пар и кондиционирование воздуха</t>
  </si>
  <si>
    <t>Категория: Услуги почтовой связи и услуги курьерские</t>
  </si>
  <si>
    <t>Категория: Услуги по страхованию, перестрахованию и негосударственному пенсионному обеспечению, кроме обязательного социального обеспечения</t>
  </si>
  <si>
    <t>Категория: Изделия резиновые и пластмассовые</t>
  </si>
  <si>
    <t>Категория: Услуги по сбору, обработке и удалению отходов; услуги по утилизации отходов</t>
  </si>
  <si>
    <t>Категория: Услуги по водоотведению; шлам сточных вод</t>
  </si>
  <si>
    <t>Категория: Здания и работы по возведению зданий</t>
  </si>
  <si>
    <t>Категория: Услуги вспомогательные, связанные с услугами финансового посредничества и страхования</t>
  </si>
  <si>
    <t>68/22</t>
  </si>
  <si>
    <t>10.</t>
  </si>
  <si>
    <t>УА-1522/03</t>
  </si>
  <si>
    <t>ALL274</t>
  </si>
  <si>
    <t>И 17/03</t>
  </si>
  <si>
    <t>60/1</t>
  </si>
  <si>
    <t>G22/01/24-1</t>
  </si>
  <si>
    <t>3-Х</t>
  </si>
  <si>
    <t>BIII-28a</t>
  </si>
  <si>
    <t>BIII-28</t>
  </si>
  <si>
    <t>Б-329</t>
  </si>
  <si>
    <t>ALL098</t>
  </si>
  <si>
    <t>06-М15/05711000079</t>
  </si>
  <si>
    <t>135/1093959</t>
  </si>
  <si>
    <t>9900064591/К</t>
  </si>
  <si>
    <t>63/2022-sam</t>
  </si>
  <si>
    <t>1000-2022/IJRO</t>
  </si>
  <si>
    <t>10/АВ</t>
  </si>
  <si>
    <t>ЗРУ-684, 61-статья</t>
  </si>
  <si>
    <t>Прямые закупки</t>
  </si>
  <si>
    <t>17.01.2022, 12:01</t>
  </si>
  <si>
    <t>08.04.2022, 12:04</t>
  </si>
  <si>
    <t>07.04.2022, 12:04</t>
  </si>
  <si>
    <t>10.03.2022, 12:03</t>
  </si>
  <si>
    <t>11.02.2022, 12:02</t>
  </si>
  <si>
    <t>28.02.2022, 12:02</t>
  </si>
  <si>
    <t>05.01.2022, 12:01</t>
  </si>
  <si>
    <t>01.04.2022, 12:04</t>
  </si>
  <si>
    <t>01.03.2022, 12:03</t>
  </si>
  <si>
    <t>14.02.2022, 12:02</t>
  </si>
  <si>
    <t>12.02.2022, 12:02</t>
  </si>
  <si>
    <t>18.02.2022, 12:02</t>
  </si>
  <si>
    <t>26.01.2022, 12:01</t>
  </si>
  <si>
    <t>03.03.2022, 12:03</t>
  </si>
  <si>
    <t>08.02.2022, 12:02</t>
  </si>
  <si>
    <t>04.03.2022, 12:03</t>
  </si>
  <si>
    <t>05.03.2022, 12:03</t>
  </si>
  <si>
    <t>22.02.2022, 12:02</t>
  </si>
  <si>
    <t>09.02.2022, 12:02</t>
  </si>
  <si>
    <t>17.02.2022, 12:02</t>
  </si>
  <si>
    <t>13.02.2022, 12:02</t>
  </si>
  <si>
    <t>15.01.2022, 12:01</t>
  </si>
  <si>
    <t>25.03.2022, 12:03</t>
  </si>
  <si>
    <t>28.03.2022, 12:03</t>
  </si>
  <si>
    <t>15.03.2022, 12:03</t>
  </si>
  <si>
    <t>17.03.2022, 12:03</t>
  </si>
  <si>
    <t>16.03.2022, 12:03</t>
  </si>
  <si>
    <t>11.03.2022, 12:03</t>
  </si>
  <si>
    <t>09.03.2022, 12:03</t>
  </si>
  <si>
    <t>24.01.2022, 12:01</t>
  </si>
  <si>
    <t>21.02.2022, 12:02</t>
  </si>
  <si>
    <t>07.02.2022, 12:02</t>
  </si>
  <si>
    <t>26.02.2022, 12:02</t>
  </si>
  <si>
    <t>15.02.2022, 12:02</t>
  </si>
  <si>
    <t>03.02.2022, 12:02</t>
  </si>
  <si>
    <t>31.01.2022, 12:01</t>
  </si>
  <si>
    <t>10.02.2022, 12:02</t>
  </si>
  <si>
    <t>27.01.2022, 12:01</t>
  </si>
  <si>
    <t>02.02.2022, 12:02</t>
  </si>
  <si>
    <t>04.02.2022, 12:02</t>
  </si>
  <si>
    <t>07.01.2022, 12:01</t>
  </si>
  <si>
    <t>13.01.2022, 12:01</t>
  </si>
  <si>
    <t>19.01.2022, 12:01</t>
  </si>
  <si>
    <t>14.01.2022, 12:01</t>
  </si>
  <si>
    <t>10.01.2022, 12:01</t>
  </si>
  <si>
    <t>25.01.2022, 12:01</t>
  </si>
  <si>
    <t> "VERBATIM" ИЛМИЙ ИШЛАБ-ЧИКАРИШ ТИЖОРАТ КОРХОНАСИ ХУСУСИЙ КОРХОНА</t>
  </si>
  <si>
    <t> "MAROQAND NEFT BAZASI" MAS`ULIYATI CHEKLANGAN JAMIYAT</t>
  </si>
  <si>
    <t> Управление охраны УВД Самаркандской области</t>
  </si>
  <si>
    <t> ЯТТ Шарапов Санжар Шавкатович</t>
  </si>
  <si>
    <t> ANVIK PRINT</t>
  </si>
  <si>
    <t> O'ZBEKISTON RESPUBLIKASI ADLIYA VAZIRLIGI QOSHIDAGI YURISTLAR MALAKASINI OSHIRISH MARKAZI</t>
  </si>
  <si>
    <t> ЯТТ Шамсиев Олим Соледжонович</t>
  </si>
  <si>
    <t> ОБЩЕСТВО С ОГРАНИЧЕННОЙ ОТВЕТСТВЕННОСТЬЮ "ALEXANDER HOTEL"</t>
  </si>
  <si>
    <t> ЯТТ Хамитова Гулчехра Ахмаджоновна</t>
  </si>
  <si>
    <t> "ADULAR SERVIS" XUSUSIY KORXONA</t>
  </si>
  <si>
    <t> ЯТТ Набиев Дилшод Шадманович</t>
  </si>
  <si>
    <t> Ахборот-комуникатция техналогияларни ривожлантириш маркази</t>
  </si>
  <si>
    <t> "CENTRAL ASIAN STAR" MAS`ULIYATI CHEKLANGAN JAMIYATI</t>
  </si>
  <si>
    <t> ОБЩЕСТВО С ОГРАНИЧЕННОЙ ОТВЕТСТВЕННОСТЬЮ "ZILOL BAXT"</t>
  </si>
  <si>
    <t> "ASIA MIX FOOD" OILAVIY KORXONASI</t>
  </si>
  <si>
    <t> "ANORA SHIRIN TAPMLARI" MAS`ULIYATI CHEKLANGAN JAMIYATI</t>
  </si>
  <si>
    <t> ОБЩЕСТВО С ОГРАНИЧЕННОЙ ОТВЕТСТВЕННОСТЬЮ "ANTEL ART"</t>
  </si>
  <si>
    <t> "SAID BARAKA FOOD COMPANY" MAS`ULIYATI CHEKLANGAN JAMIYAT</t>
  </si>
  <si>
    <t> "OASIS GARDEN BOGISHAMOL" MAS'ULIYATI CHEKLANGAN JAMIYAT</t>
  </si>
  <si>
    <t> ЯТТ "Шавкатов Далер Санжарович"</t>
  </si>
  <si>
    <t> ЯТТ "Очилов Жонибек Джасурзода"</t>
  </si>
  <si>
    <t> ООО "CHINOBOD PLAZA SANATORIYSI"</t>
  </si>
  <si>
    <t> "BETON MAXSUS KONSTRUKSIYASI" MChJ</t>
  </si>
  <si>
    <t> "O`ZBEKISTON POCHTASI" AKSIYADORLIK JAMIYATI</t>
  </si>
  <si>
    <t> "KONSTANTA LINE" MAS'ULIYATI CHEKLANGAN JAMIYAT</t>
  </si>
  <si>
    <t> ОБЩЕСТВО С ОГРАНИЧЕННОЙ ОТВЕТСТВЕННОСТЬЮ "ALL STORES"</t>
  </si>
  <si>
    <t> ОБЩЕСТВО С ОГРАНИЧЕННОЙ ОТВЕТСТВЕННОСТЬЮ "MO`MIN QURILISH INJINIRING"</t>
  </si>
  <si>
    <t> "BOSMAXONA" MAS'ULIYATI CHEKLANGAN JAMIYAT</t>
  </si>
  <si>
    <t> ОБЩЕСТВО С ОГРАНИЧЕННОЙ ОТВЕТСТВЕННОСТЬЮ "DONIYOR ABDULLOYEVICH QODIROV"</t>
  </si>
  <si>
    <t> O ZDAVKITOBSAVDOTA MINOTI МАСЪУЛИЯТИ ЧЕКЛАНГАН ЖАМИЯТИ</t>
  </si>
  <si>
    <t> САМАРАКАНДСКАЯ ОБЛАСТНАЯ ДЕЗОСТАНЦИЯ</t>
  </si>
  <si>
    <t> "SHAHEREZADA SAM STAR TOUR" МАСЪУЛИЯТИ ЧЕКЛАНГАН ЖАМИЯТ</t>
  </si>
  <si>
    <t> ОБЩЕСТВО С ОГРАНИЧЕННОЙ ОТВЕТСТВЕННОСТЬЮ "SAM KARPO DIZAYN"</t>
  </si>
  <si>
    <t> "NOSHIR LUX" MAS'ULIYATI CHEKLANGAN JAMIYAT</t>
  </si>
  <si>
    <t> "TEXNIKA" MAS`ULIYATI CHEKLANGAN JAMIYATI</t>
  </si>
  <si>
    <t> "O`ZBEKTELEKOM " AKSIYADORLIK JAMIYATI</t>
  </si>
  <si>
    <t> "AURORA CITY PLUS" MAS'ULIYATI CHEKLANGAN JAMIYATI</t>
  </si>
  <si>
    <t> NET PRODUCT LUX MAS ULIYATI CHEKLANGAN JAMIYATI</t>
  </si>
  <si>
    <t> EL MADAD GURUHI MA SULIYATI CHEKLANGAN JAMIYATI</t>
  </si>
  <si>
    <t> AZIA TASHKENT BUSINESS</t>
  </si>
  <si>
    <t> "MEADOW" MAS‘ULIYATI CHEKLANGAN JAMIYATI</t>
  </si>
  <si>
    <t> "UNIVERSAL MOBILE SYSTEMS" MAS'ULIYATI CHEKLANGAN JAMIYAT</t>
  </si>
  <si>
    <t> Самарканд вилоят, Иссиклик манбаи ОАЖ</t>
  </si>
  <si>
    <t> Худудгазтаъминот АЖ</t>
  </si>
  <si>
    <t> Самарканд ХЭТК АЖ</t>
  </si>
  <si>
    <t> АКЦИОНЕРНОЕ ОБЩЕСТВО "O`ZAGROSUG`URTA"</t>
  </si>
  <si>
    <t> SHORAXMAT-FAYZ OK</t>
  </si>
  <si>
    <t> MAROQAND OBOD ДАВЛАТ УНИТАР КОРХОНАСИ</t>
  </si>
  <si>
    <t> Самарканд сув таъминоти МЧЖ</t>
  </si>
  <si>
    <t> "NURLI KELAJAK ISHONCH SERVIS" MAS`ULIYATI CHEKLANGAN JAMIYAT</t>
  </si>
  <si>
    <t> "IDEAL ELEKTRO LYUKS" MAS`ULIYATI CHEKLANGAN JAMIYAT</t>
  </si>
  <si>
    <t> Алишер Навоий номидаги Тошкент давлат ўзбек тили ва адабиёти университети &amp;#1203;узуридаги Давлат тилида иш юритиш асосларини ўкитиш ва малака ошириш маркази</t>
  </si>
  <si>
    <t> "SAMARKAND GOLD SERVICE" МАСЪУЛИЯТИ ЧЕКЛАНГАН ЖАМИЯТИ</t>
  </si>
  <si>
    <t> "SADAF ZAR" MAS‘ULIYATI CHEKLANGAN JAMIYATI</t>
  </si>
  <si>
    <t> ООО UNICON-SOFT</t>
  </si>
  <si>
    <t>З.П.Рахманова</t>
  </si>
  <si>
    <t xml:space="preserve">О.Э.Ходжаев </t>
  </si>
  <si>
    <t>Samarqand viloyat hokimligi tomonodan  kutib olingan rasmiy mehmonlar ro‘yxati</t>
  </si>
  <si>
    <t>Ukraina Korrupsiya oldini olish milliy agentligi direktori Aleksandr Novikov boshchiligidagi delegatsiyasining  2021-yil 4-dekabr kuni Samrqand viloyatiga tashrifi</t>
  </si>
  <si>
    <t>Dog №04, 29.06.2021 y.</t>
  </si>
  <si>
    <t>Shahrisabz tarixiy markazi regeneratsiya loyihasini ishlash hamda YUNESKO Umumjahon merosi ro'yxatiga kiritilgan obyektlarning saqlash holatini o'rganish maqasadida Fransiya shaharsozlik instituti mutaxassislarining 2022-yil 17-yanvar Samarqand viloyatiga tashrifi</t>
  </si>
  <si>
    <t>ЯТТ "Shavkatov Daler Sanjarovich"</t>
  </si>
  <si>
    <t>Ipak yuli” Xalkaro turizm universiteti</t>
  </si>
  <si>
    <t>(Tushlik) Ovqatlanish xizmati 17 kishi</t>
  </si>
  <si>
    <t>Шавкатов Далер</t>
  </si>
  <si>
    <t>Dikorativ Panno (Bibixonim) 2</t>
  </si>
  <si>
    <t>17.01.2022 у</t>
  </si>
  <si>
    <t>(Tushlik) Ovqatlanish xizmati 6 kishi</t>
  </si>
  <si>
    <t>Dog №10,   17.01.2022 y.</t>
  </si>
  <si>
    <t>Dog  № 9,    17.01.2022 у</t>
  </si>
  <si>
    <t>Turkiya Respublikasi Oliy ta'lim kengashi raisi Erol O'zvar boshchiligidagi delgatsiyaning 2022 yil     26-yanvar  Samarqand shahriga tashrifi</t>
  </si>
  <si>
    <t>26.01.2022 у</t>
  </si>
  <si>
    <t>Dog №04, 26.01.2022 y.</t>
  </si>
  <si>
    <t>Dog №06, 26.01.2022 y.</t>
  </si>
  <si>
    <t xml:space="preserve">Turkiya Respublikasi Buyuk millat majlisi Imkonyatlarda gender tenglik komissiyasi Fatma Aksal boshchiligidagi delegatsiyaning 2022-yil 8-9-fevral Samarqand viloyatiga tashrifi </t>
  </si>
  <si>
    <t>09.02.2022 у</t>
  </si>
  <si>
    <t>"Alexander" OOO</t>
  </si>
  <si>
    <t xml:space="preserve">Mehmonxona xizmati </t>
  </si>
  <si>
    <t>Dog №53, 11.02.2022 y.</t>
  </si>
  <si>
    <t>"Ipak Yo'li" turizm xalqaro universiteti</t>
  </si>
  <si>
    <t>Dog №9, 09.02.2022 y.</t>
  </si>
  <si>
    <t>(Tushlik) Ovqatlanish xizmati 10 kishi</t>
  </si>
  <si>
    <t>Dog №05, 11.02.2022 y.</t>
  </si>
  <si>
    <t>"Oasis Garden Bogishamol"</t>
  </si>
  <si>
    <t>(Kechki ovqat) Ovqatlanish xizmati 10 kishi</t>
  </si>
  <si>
    <t>Dog №02, 08.02.2022 y.</t>
  </si>
  <si>
    <t>2 dona ayollar choponi</t>
  </si>
  <si>
    <t>Dog №09, 09.02.2022 y.</t>
  </si>
  <si>
    <t>Turkiya Respublikasi Qishloq va o'rmon xo'jaligi vaziri B.Pakdemirli boshlichiligidagi delegatsiyaning                          2022-yil 11-12-fevral kunlari Samarqand viloyatiga tashrifi</t>
  </si>
  <si>
    <t>Transport xizmati.7 dona</t>
  </si>
  <si>
    <t>12.02.2022 у</t>
  </si>
  <si>
    <t>Dog №12, 12.02.2022 y.</t>
  </si>
  <si>
    <t>(Tushlik) Ovqatlanish xizmati 44 kishi</t>
  </si>
  <si>
    <t>Dog №06, 11.02.2022 y.</t>
  </si>
  <si>
    <t>1 dona ayollar kamzuli</t>
  </si>
  <si>
    <t>Dog №04, 29.02.2022 y.</t>
  </si>
  <si>
    <t xml:space="preserve">Dikorativ Panno (Bibixonim) </t>
  </si>
  <si>
    <t>AQSh va Meksika savdo palatasi vitse prezidenti M.Monroy boshchiligidagi delegatsaiyaning                                               2022-yil 11-13-fevral kunlari Samarqand viloyatiga tashrifi</t>
  </si>
  <si>
    <t>13.02.2022 у</t>
  </si>
  <si>
    <t>Dog №3,   12.02.2022 y.</t>
  </si>
  <si>
    <t>(Tushlik) 15 kishi</t>
  </si>
  <si>
    <t>Dog №03,  12.02.2022 y.</t>
  </si>
  <si>
    <t>(Kechki) ovqat 15 kishi</t>
  </si>
  <si>
    <t>Dog №11, 12.02.2022 y.</t>
  </si>
  <si>
    <t>Panno Go'r Imir</t>
  </si>
  <si>
    <t>Dog  № 9,    14.02.2022 у</t>
  </si>
  <si>
    <t>Skolkovo Moskva boshqaruv maktabi rektori Yu.Levin boshchiligidagi delegatsiyaning                                                     2022 16-17-fevral kunlari Samarqand viloyatiga tashrifi</t>
  </si>
  <si>
    <t>17.02.2022 у</t>
  </si>
  <si>
    <t xml:space="preserve"> dona ayollar choponi</t>
  </si>
  <si>
    <t>Dog  № 17,   17.02.2022 у</t>
  </si>
  <si>
    <t>Polsha Respublikasi Seymi deputati-Polsha Respublikasi Bog'bon uyushmasi Prezidenti Miroslav Milashevskiy boshchiligidagi delegatsiyaning 2022-yil 22-fevral kuni Samarqand viloyatiga tashrifi</t>
  </si>
  <si>
    <t>22.02.2022 у</t>
  </si>
  <si>
    <t xml:space="preserve">Dikorativ Panno </t>
  </si>
  <si>
    <t>Dog  № 22,   22.02.2022 у</t>
  </si>
  <si>
    <t>YUNESKO bilan hamkorlikda madaniy meros masalalari bo'yicha Xalqaro maslahat qo'mitasi kotibi Tamara Teneishvilining 2022-yil 3-5 mart kunlari Samarqand shahriga tashrifi</t>
  </si>
  <si>
    <t>(Tushlik) Ovqatlanish xizmati 4 kishi</t>
  </si>
  <si>
    <t>Dog №17,   03.03.2022 y.</t>
  </si>
  <si>
    <t>"Zilol Baxt" Mexmonxona</t>
  </si>
  <si>
    <t>Mehmonxona xarajatlari 2 kishi</t>
  </si>
  <si>
    <t>Dog №68/22, 01.03.2022 y.</t>
  </si>
  <si>
    <t>Категория: Сувениры</t>
  </si>
  <si>
    <t xml:space="preserve"> Rossiya Federatasiyasining Sank-Peterburg shahri Tashqi aloqalar bo'yicha qo'mitasi raisi E.D.Grigoryev boshchiligidagi delegatsiyaning 2021-yil 5-7  oktabr kunlari Samarqand viloyatiga tashrifi. </t>
  </si>
  <si>
    <t>Dog №40,     06.10.2021</t>
  </si>
  <si>
    <t>Turkiya Respublikasi Jandarmeriyasi Bosh qo'mondoni amiya generali Arif Chetin boshligidagi delegatsiyasiya 2021-yil 5-noyabr kuni Samarqand viloyatiga tashrifi.</t>
  </si>
  <si>
    <t>Kechki ovqat 20 kishi</t>
  </si>
  <si>
    <t>Dog №50,     05.11.2021</t>
  </si>
  <si>
    <t>Dekorativ panno</t>
  </si>
  <si>
    <t>Dog №5/11,  05.11.2021</t>
  </si>
  <si>
    <t>Gul dasta 2 dona va 1 dona ikibana</t>
  </si>
  <si>
    <t>Dog №27,     05.11.2021</t>
  </si>
  <si>
    <t>Avstriya Respublikasi Yevropa va tashqi ishlar vaziri M.Linxard boshchiligidagi delegatsiyaning                            2021-yil 7-noyabr kuni Samarqandga viloyatiga tashrifi.</t>
  </si>
  <si>
    <t>Tushlik xizmati 36 kishi</t>
  </si>
  <si>
    <t>Dog №86,     07.11.2021</t>
  </si>
  <si>
    <t>Dog №27,     07.11.2021</t>
  </si>
  <si>
    <t>YaTT "Esanov Jamol To‘ychievich"</t>
  </si>
  <si>
    <t>Dekorativ chikanka</t>
  </si>
  <si>
    <t>Dog №43,     07.11.2021</t>
  </si>
  <si>
    <t>"BUMERANG TRAVEL" MCHJ</t>
  </si>
  <si>
    <t>Трansport xizmati. 1 dona</t>
  </si>
  <si>
    <t>Dog №62,     07.11.2021</t>
  </si>
  <si>
    <t>III Toshkent Xalqaro amaliy san'at biennalasi ishtirokchilaridan iborat delegatsiyasining 2021-yil            11-noyabr kuni Samarqand viloyatiga tashrifi.</t>
  </si>
  <si>
    <t>Kechki ovqat jami 50 kishi</t>
  </si>
  <si>
    <t>Dog №52/1,  11.11.2021</t>
  </si>
  <si>
    <t>Xalqaro yong'in o'chiruvchilar-qutqaruvchilar sporti federatsiyasi Prezidenti, Rossiya Federatsiyasi Favqulotda vaziyatlar vazirining birinchi o'rinbosari general-polkovnik A.Chupriyan boshchiligidagi xalqaro federatsiyaga a'zo davlatlar vakillarining 2021-yil 14-noyabr kuni  Samarqand shahriga tashrifi.</t>
  </si>
  <si>
    <t>Transport xizmati 2 dona</t>
  </si>
  <si>
    <t>Dog  №29,    14.11.2021</t>
  </si>
  <si>
    <t>"Oasis Garden"</t>
  </si>
  <si>
    <t>Ovqatlanish xizmati 85 kishi</t>
  </si>
  <si>
    <t>Dog №112,   14.11.2021</t>
  </si>
  <si>
    <t>Gul dasta va zalni gul bilan bezash</t>
  </si>
  <si>
    <t>Dog №14,     14.11.2021</t>
  </si>
  <si>
    <t>Dog  № 9,     14.11.2021</t>
  </si>
  <si>
    <t>Dog №49,     14.11.2021</t>
  </si>
  <si>
    <t>Трansport xizmati. 2 dona</t>
  </si>
  <si>
    <t>Dog  №64,    14.11.2021</t>
  </si>
  <si>
    <t>"InnoWeek.UZ-2021" Xalqaro innovatsion g'oyalar haftaligida ishtirok etish uchun tashrif buyurgan Ukraina delegatsiyaning 2021-yil 24-noyabr kuni Samarqand viloyatiga tashrifi.</t>
  </si>
  <si>
    <t>Dog №30,     24.11.2021</t>
  </si>
  <si>
    <t>Tushlik jami 21 kishi</t>
  </si>
  <si>
    <t>Dog №55/1,  24.11.2021</t>
  </si>
  <si>
    <t>Gul dasta va  ikibana</t>
  </si>
  <si>
    <t>Dog №24,     24.11.2021</t>
  </si>
  <si>
    <t>Dog №42,     24.11.2021</t>
  </si>
  <si>
    <t>Kechki ovqat jami 21 kishi</t>
  </si>
  <si>
    <t>Dog №95,     24.11.2021</t>
  </si>
  <si>
    <t xml:space="preserve">Birlashgan Millatlar Tashkilotining Bosh kotibi o'rinbosari, Narkotiklar va jinoyatchilik bo'yicha boshqarmasi ijrochi direktori Gada Fatxi Valining 2021-yil 25-noyabr kuni Samarqand viloyatiga tashrifi. </t>
  </si>
  <si>
    <t>Dog №30,    25.11.2021</t>
  </si>
  <si>
    <t>"Adular Servis" XK (Platan) restorani</t>
  </si>
  <si>
    <t>Tushlik jami 16 kishi</t>
  </si>
  <si>
    <t>Dog №41,    24.11.2021</t>
  </si>
  <si>
    <t>Ovqatlanish xizmati 52 kishi</t>
  </si>
  <si>
    <t>Dog №114,  25.11.2021</t>
  </si>
  <si>
    <t>Tojikiston Respublikasi Milliy gvardiyasi Qo'mondoni gvardiya general-leytenanti Bobojon Jamolazoda boshchiligidagi delegatsiyasining 2021-yil 26-noyabr kuni Samarqandga viloyatiga tashrifi.</t>
  </si>
  <si>
    <t>Turkiya Respublikasining Qishloq va o'rmon xo'jaligi vaziri o'rinbosari boshchiligidagi delegatsiyaning         26-27 noyabr kuni Samarqand viloyatiga tashrifi.</t>
  </si>
  <si>
    <t>Malayziyaning Xalqaro tadbirkor ayollari uysuhmasi prezidenti N.Borxan boshchiligidagi delegatsiyaning 2021-yil 1-dekabr kuni Samarqand viloyatiga tashrifi.</t>
  </si>
  <si>
    <t>Tushlik 20 kishi</t>
  </si>
  <si>
    <t>Dog №51,     01.12.2021</t>
  </si>
  <si>
    <t>Dog №1/12,  01.12.2021</t>
  </si>
  <si>
    <t>Dog №63      01.12.2021</t>
  </si>
  <si>
    <t>Dog №42,     01.12.2021</t>
  </si>
  <si>
    <t>Dog №64,     01.12.2021</t>
  </si>
  <si>
    <t>Ukraina Korrupsiya oldini olish milliy agentligi direktori Aleksandr Novikov boshchiligidagi delegatsiyasining  2021-yil 4-dekabr kuni Samrqand viloyatiga tashrifi.</t>
  </si>
  <si>
    <t>Dog №39,    04.12.2021</t>
  </si>
  <si>
    <t>Dog №89,    04.12.2021</t>
  </si>
  <si>
    <t xml:space="preserve">Tojikiston Respublikasi Bosh prokuraturasi delegatsiyasining 2021-yil 11-dekabr kunlari  Samarqand viloyatiga tashrifi. </t>
  </si>
  <si>
    <t>Dog №103,  11.12.2021</t>
  </si>
  <si>
    <t>Tushlik</t>
  </si>
  <si>
    <t>Dekorativ panno 2 dona</t>
  </si>
  <si>
    <t>Dog №49,    11.12.2021</t>
  </si>
  <si>
    <t xml:space="preserve">Gul dasta 2 dona </t>
  </si>
  <si>
    <t>Dog №11,    11.12.2021</t>
  </si>
  <si>
    <t>Ovqatlanish xizmati 16 kishi</t>
  </si>
  <si>
    <t>Dog №120,  11.12.2021</t>
  </si>
  <si>
    <t>Hududlararo hamkorlik va biznes yaxlitligini mustahkamlash mavzusidagi Xalqaro forum xorijiy ishtirokchilariga 2021-yil 15-dekabr kuni.</t>
  </si>
  <si>
    <t>Tarjimonlik xizmati 5 kishi</t>
  </si>
  <si>
    <t>Dog № 32,   15.12.2021</t>
  </si>
  <si>
    <t>Dog № 66,   15.12.2021</t>
  </si>
  <si>
    <t>Dog №15,    15.12.2021</t>
  </si>
  <si>
    <t>Tushlik jami 120 kishi</t>
  </si>
  <si>
    <t>Dog №60/1, 15.12.2021</t>
  </si>
  <si>
    <t>Rossiya Federatsiyasining Sankt-Peterburg viloyati Mehnat va aholi bandligi qo'mitasi raisi D.S.Cherneyko boshchiligidagi delegatsiya 2021-yil 15-17 dekabr kunlari Samarqand viloyatiga tashrifi.</t>
  </si>
  <si>
    <t>Dog №61/1, 15.12.2021</t>
  </si>
  <si>
    <t>Dog №67,    15.12.2021</t>
  </si>
  <si>
    <t>Gul dasta va ikibana</t>
  </si>
  <si>
    <t>Dog №59,    15.12.2021</t>
  </si>
  <si>
    <t xml:space="preserve">Panno Registon </t>
  </si>
  <si>
    <t>Dog  № 19,  17.12.2021</t>
  </si>
  <si>
    <t>Dekorativ panno 1 dona</t>
  </si>
  <si>
    <t>Dog №49,    17.12.2021</t>
  </si>
  <si>
    <t>Tushlik 17 kishi</t>
  </si>
  <si>
    <t>Dog №106,  16.12.2021</t>
  </si>
  <si>
    <t>Indoneziya Respublkasi Konstitutsiyaviy sudi delegatsiyasing  2021-yil  19-dekabr kunlari Samarqand viloyatiga tashrifi.</t>
  </si>
  <si>
    <t>Dog №70,    19.12.2021</t>
  </si>
  <si>
    <t>Dog №105,  19.12.2021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</si>
</sst>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  <numFmt numFmtId="166" formatCode="#,##0.0"/>
    <numFmt numFmtId="167" formatCode="_-* #,##0.00_р_._-;\-* #,##0.00_р_._-;_-* &quot;-&quot;??_р_._-;_-@_-"/>
    <numFmt numFmtId="168" formatCode="_-* #,##0.00\ _с_ў_м_-;\-* #,##0.00\ _с_ў_м_-;_-* &quot;-&quot;??\ _с_ў_м_-;_-@_-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E"/>
      <family val="1"/>
      <charset val="238"/>
    </font>
    <font>
      <sz val="14"/>
      <name val="Times New Roman CYR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5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22" fontId="21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4" fontId="16" fillId="2" borderId="1" xfId="1" applyNumberFormat="1" applyFont="1" applyFill="1" applyBorder="1" applyAlignment="1">
      <alignment horizontal="center" vertical="center"/>
    </xf>
    <xf numFmtId="43" fontId="16" fillId="2" borderId="1" xfId="4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5" fontId="29" fillId="2" borderId="1" xfId="4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43" fontId="16" fillId="2" borderId="1" xfId="4" applyFont="1" applyFill="1" applyBorder="1" applyAlignment="1">
      <alignment horizontal="center" vertical="center" wrapText="1"/>
    </xf>
    <xf numFmtId="0" fontId="28" fillId="2" borderId="0" xfId="0" applyFont="1" applyFill="1"/>
    <xf numFmtId="43" fontId="15" fillId="2" borderId="1" xfId="4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43" fontId="16" fillId="2" borderId="4" xfId="4" applyFont="1" applyFill="1" applyBorder="1" applyAlignment="1">
      <alignment horizontal="center" vertical="center"/>
    </xf>
    <xf numFmtId="43" fontId="16" fillId="2" borderId="4" xfId="4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3" fontId="15" fillId="2" borderId="0" xfId="4" applyFont="1" applyFill="1" applyBorder="1" applyAlignment="1">
      <alignment horizontal="center" vertical="center" wrapText="1"/>
    </xf>
    <xf numFmtId="43" fontId="29" fillId="2" borderId="1" xfId="4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165" fontId="16" fillId="2" borderId="1" xfId="7" applyNumberFormat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165" fontId="8" fillId="2" borderId="1" xfId="7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165" fontId="16" fillId="2" borderId="1" xfId="7" applyNumberFormat="1" applyFont="1" applyFill="1" applyBorder="1" applyAlignment="1">
      <alignment horizontal="center" vertical="center" wrapText="1"/>
    </xf>
    <xf numFmtId="0" fontId="13" fillId="2" borderId="0" xfId="1" applyFont="1" applyFill="1"/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165" fontId="16" fillId="2" borderId="4" xfId="7" applyNumberFormat="1" applyFont="1" applyFill="1" applyBorder="1" applyAlignment="1">
      <alignment horizontal="left" vertical="center" wrapText="1"/>
    </xf>
    <xf numFmtId="165" fontId="8" fillId="2" borderId="1" xfId="7" applyNumberFormat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165" fontId="16" fillId="2" borderId="4" xfId="7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67" fontId="15" fillId="2" borderId="3" xfId="7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center" vertical="center"/>
    </xf>
    <xf numFmtId="165" fontId="16" fillId="2" borderId="1" xfId="7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left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33" fillId="2" borderId="0" xfId="1" applyFont="1" applyFill="1"/>
    <xf numFmtId="165" fontId="33" fillId="2" borderId="0" xfId="1" applyNumberFormat="1" applyFont="1" applyFill="1"/>
    <xf numFmtId="0" fontId="16" fillId="2" borderId="0" xfId="0" applyFont="1" applyFill="1" applyAlignment="1">
      <alignment horizontal="lef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8" fillId="2" borderId="0" xfId="0" applyFont="1" applyFill="1" applyBorder="1"/>
    <xf numFmtId="0" fontId="28" fillId="2" borderId="1" xfId="0" applyFont="1" applyFill="1" applyBorder="1"/>
    <xf numFmtId="0" fontId="28" fillId="2" borderId="3" xfId="0" applyFont="1" applyFill="1" applyBorder="1"/>
    <xf numFmtId="0" fontId="28" fillId="2" borderId="4" xfId="0" applyFont="1" applyFill="1" applyBorder="1"/>
    <xf numFmtId="0" fontId="16" fillId="2" borderId="1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5"/>
    <cellStyle name="Стиль 1" xfId="6"/>
    <cellStyle name="Финансовый" xfId="4" builtinId="3"/>
    <cellStyle name="Финансовый 2" xfId="3"/>
    <cellStyle name="Финансовый 2 2" xfId="8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7"/>
  <sheetViews>
    <sheetView topLeftCell="A114" zoomScale="130" zoomScaleNormal="130" workbookViewId="0">
      <selection activeCell="J127" sqref="J127"/>
    </sheetView>
  </sheetViews>
  <sheetFormatPr defaultRowHeight="18.75" x14ac:dyDescent="0.25"/>
  <cols>
    <col min="1" max="3" width="9.140625" style="1"/>
    <col min="4" max="5" width="11.7109375" style="1" customWidth="1"/>
    <col min="6" max="16384" width="9.140625" style="1"/>
  </cols>
  <sheetData>
    <row r="3" spans="1:6" ht="61.5" customHeight="1" x14ac:dyDescent="0.25">
      <c r="A3" s="132" t="s">
        <v>26</v>
      </c>
      <c r="B3" s="132"/>
      <c r="C3" s="132"/>
      <c r="D3" s="132"/>
      <c r="E3" s="132"/>
      <c r="F3" s="132"/>
    </row>
    <row r="5" spans="1:6" s="2" customFormat="1" ht="17.45" customHeight="1" x14ac:dyDescent="0.25">
      <c r="A5" s="134" t="s">
        <v>1</v>
      </c>
      <c r="B5" s="127" t="s">
        <v>2</v>
      </c>
      <c r="C5" s="127" t="s">
        <v>3</v>
      </c>
      <c r="D5" s="127" t="s">
        <v>4</v>
      </c>
      <c r="E5" s="127" t="s">
        <v>5</v>
      </c>
      <c r="F5" s="127" t="s">
        <v>6</v>
      </c>
    </row>
    <row r="6" spans="1:6" s="2" customFormat="1" ht="17.45" customHeight="1" x14ac:dyDescent="0.25">
      <c r="A6" s="134"/>
      <c r="B6" s="127"/>
      <c r="C6" s="127"/>
      <c r="D6" s="127"/>
      <c r="E6" s="127"/>
      <c r="F6" s="127"/>
    </row>
    <row r="7" spans="1:6" s="2" customFormat="1" x14ac:dyDescent="0.25">
      <c r="A7" s="134"/>
      <c r="B7" s="127"/>
      <c r="C7" s="127"/>
      <c r="D7" s="127"/>
      <c r="E7" s="127"/>
      <c r="F7" s="127"/>
    </row>
    <row r="8" spans="1:6" s="2" customFormat="1" ht="17.45" customHeight="1" x14ac:dyDescent="0.25">
      <c r="A8" s="133" t="s">
        <v>7</v>
      </c>
      <c r="B8" s="128"/>
      <c r="C8" s="128"/>
      <c r="D8" s="128"/>
      <c r="E8" s="128"/>
      <c r="F8" s="129"/>
    </row>
    <row r="9" spans="1:6" s="5" customFormat="1" x14ac:dyDescent="0.25">
      <c r="A9" s="3">
        <v>1</v>
      </c>
      <c r="B9" s="4">
        <v>83</v>
      </c>
      <c r="C9" s="4">
        <v>10</v>
      </c>
      <c r="D9" s="4">
        <v>81.680000000000007</v>
      </c>
      <c r="E9" s="4">
        <v>48.97</v>
      </c>
      <c r="F9" s="4">
        <v>3</v>
      </c>
    </row>
    <row r="10" spans="1:6" s="5" customFormat="1" x14ac:dyDescent="0.25">
      <c r="A10" s="3">
        <f>+A9+1</f>
        <v>2</v>
      </c>
      <c r="B10" s="4">
        <v>82</v>
      </c>
      <c r="C10" s="4">
        <v>67</v>
      </c>
      <c r="D10" s="4">
        <v>65.11</v>
      </c>
      <c r="E10" s="4">
        <v>32.4</v>
      </c>
      <c r="F10" s="4">
        <v>2</v>
      </c>
    </row>
    <row r="11" spans="1:6" s="5" customFormat="1" x14ac:dyDescent="0.25">
      <c r="A11" s="3">
        <f t="shared" ref="A11:A21" si="0">+A10+1</f>
        <v>3</v>
      </c>
      <c r="B11" s="4">
        <v>83</v>
      </c>
      <c r="C11" s="4">
        <v>24</v>
      </c>
      <c r="D11" s="4">
        <v>65.11</v>
      </c>
      <c r="E11" s="4">
        <v>32.4</v>
      </c>
      <c r="F11" s="4">
        <v>2</v>
      </c>
    </row>
    <row r="12" spans="1:6" s="5" customFormat="1" ht="24.6" customHeight="1" x14ac:dyDescent="0.25">
      <c r="A12" s="3">
        <f t="shared" si="0"/>
        <v>4</v>
      </c>
      <c r="B12" s="4">
        <v>83</v>
      </c>
      <c r="C12" s="4">
        <v>19</v>
      </c>
      <c r="D12" s="4">
        <v>81.680000000000007</v>
      </c>
      <c r="E12" s="4">
        <v>48.97</v>
      </c>
      <c r="F12" s="4">
        <v>3</v>
      </c>
    </row>
    <row r="13" spans="1:6" s="5" customFormat="1" x14ac:dyDescent="0.25">
      <c r="A13" s="3">
        <f t="shared" si="0"/>
        <v>5</v>
      </c>
      <c r="B13" s="4">
        <v>83</v>
      </c>
      <c r="C13" s="4">
        <v>67</v>
      </c>
      <c r="D13" s="4">
        <v>65.11</v>
      </c>
      <c r="E13" s="4">
        <v>32.4</v>
      </c>
      <c r="F13" s="4">
        <v>2</v>
      </c>
    </row>
    <row r="14" spans="1:6" s="5" customFormat="1" x14ac:dyDescent="0.25">
      <c r="A14" s="3">
        <f t="shared" si="0"/>
        <v>6</v>
      </c>
      <c r="B14" s="4">
        <v>83</v>
      </c>
      <c r="C14" s="4">
        <v>69</v>
      </c>
      <c r="D14" s="4">
        <v>81.680000000000007</v>
      </c>
      <c r="E14" s="4">
        <v>48.97</v>
      </c>
      <c r="F14" s="4">
        <v>3</v>
      </c>
    </row>
    <row r="15" spans="1:6" s="5" customFormat="1" x14ac:dyDescent="0.25">
      <c r="A15" s="3">
        <f t="shared" si="0"/>
        <v>7</v>
      </c>
      <c r="B15" s="4">
        <v>83</v>
      </c>
      <c r="C15" s="4">
        <v>16</v>
      </c>
      <c r="D15" s="4">
        <v>81.680000000000007</v>
      </c>
      <c r="E15" s="4">
        <v>48.97</v>
      </c>
      <c r="F15" s="4">
        <v>3</v>
      </c>
    </row>
    <row r="16" spans="1:6" s="5" customFormat="1" x14ac:dyDescent="0.25">
      <c r="A16" s="6">
        <f t="shared" si="0"/>
        <v>8</v>
      </c>
      <c r="B16" s="7">
        <v>82</v>
      </c>
      <c r="C16" s="7">
        <v>9</v>
      </c>
      <c r="D16" s="7">
        <v>65.11</v>
      </c>
      <c r="E16" s="7">
        <v>32.4</v>
      </c>
      <c r="F16" s="7">
        <v>2</v>
      </c>
    </row>
    <row r="17" spans="1:6" s="5" customFormat="1" x14ac:dyDescent="0.25">
      <c r="A17" s="3">
        <f t="shared" si="0"/>
        <v>9</v>
      </c>
      <c r="B17" s="4">
        <v>83</v>
      </c>
      <c r="C17" s="4">
        <v>60</v>
      </c>
      <c r="D17" s="4">
        <v>81.680000000000007</v>
      </c>
      <c r="E17" s="4">
        <v>48.97</v>
      </c>
      <c r="F17" s="4">
        <v>3</v>
      </c>
    </row>
    <row r="18" spans="1:6" s="5" customFormat="1" x14ac:dyDescent="0.25">
      <c r="A18" s="3">
        <f t="shared" si="0"/>
        <v>10</v>
      </c>
      <c r="B18" s="4">
        <v>83</v>
      </c>
      <c r="C18" s="4">
        <v>70</v>
      </c>
      <c r="D18" s="4">
        <v>65.11</v>
      </c>
      <c r="E18" s="4">
        <v>32.4</v>
      </c>
      <c r="F18" s="4">
        <v>2</v>
      </c>
    </row>
    <row r="19" spans="1:6" s="5" customFormat="1" x14ac:dyDescent="0.25">
      <c r="A19" s="3">
        <f t="shared" si="0"/>
        <v>11</v>
      </c>
      <c r="B19" s="4">
        <v>89</v>
      </c>
      <c r="C19" s="4">
        <v>43</v>
      </c>
      <c r="D19" s="4">
        <v>42.59</v>
      </c>
      <c r="E19" s="4">
        <v>22.44</v>
      </c>
      <c r="F19" s="4">
        <v>1</v>
      </c>
    </row>
    <row r="20" spans="1:6" s="5" customFormat="1" x14ac:dyDescent="0.25">
      <c r="A20" s="3">
        <f t="shared" si="0"/>
        <v>12</v>
      </c>
      <c r="B20" s="4">
        <v>83</v>
      </c>
      <c r="C20" s="4">
        <v>57</v>
      </c>
      <c r="D20" s="4">
        <v>81.680000000000007</v>
      </c>
      <c r="E20" s="4">
        <v>48.97</v>
      </c>
      <c r="F20" s="4">
        <v>3</v>
      </c>
    </row>
    <row r="21" spans="1:6" s="5" customFormat="1" x14ac:dyDescent="0.25">
      <c r="A21" s="3">
        <f t="shared" si="0"/>
        <v>13</v>
      </c>
      <c r="B21" s="4">
        <v>83</v>
      </c>
      <c r="C21" s="4">
        <v>27</v>
      </c>
      <c r="D21" s="4">
        <v>65.11</v>
      </c>
      <c r="E21" s="4">
        <v>32.4</v>
      </c>
      <c r="F21" s="4">
        <v>2</v>
      </c>
    </row>
    <row r="22" spans="1:6" s="5" customFormat="1" x14ac:dyDescent="0.25">
      <c r="A22" s="3">
        <f>+A21+1</f>
        <v>14</v>
      </c>
      <c r="B22" s="4">
        <v>82</v>
      </c>
      <c r="C22" s="4">
        <v>64</v>
      </c>
      <c r="D22" s="4">
        <v>65.11</v>
      </c>
      <c r="E22" s="4">
        <v>32.4</v>
      </c>
      <c r="F22" s="4">
        <v>2</v>
      </c>
    </row>
    <row r="23" spans="1:6" s="5" customFormat="1" x14ac:dyDescent="0.25">
      <c r="A23" s="8">
        <v>15</v>
      </c>
      <c r="B23" s="7">
        <v>99</v>
      </c>
      <c r="C23" s="7">
        <v>43</v>
      </c>
      <c r="D23" s="7">
        <v>42.59</v>
      </c>
      <c r="E23" s="7">
        <v>20.440000000000001</v>
      </c>
      <c r="F23" s="7">
        <v>1</v>
      </c>
    </row>
    <row r="24" spans="1:6" s="9" customFormat="1" x14ac:dyDescent="0.25">
      <c r="A24" s="8">
        <v>16</v>
      </c>
      <c r="B24" s="7">
        <v>99</v>
      </c>
      <c r="C24" s="7">
        <v>48</v>
      </c>
      <c r="D24" s="7">
        <v>42.59</v>
      </c>
      <c r="E24" s="7">
        <v>20.440000000000001</v>
      </c>
      <c r="F24" s="7">
        <v>1</v>
      </c>
    </row>
    <row r="25" spans="1:6" s="5" customFormat="1" ht="18" customHeight="1" x14ac:dyDescent="0.25">
      <c r="A25" s="133" t="s">
        <v>8</v>
      </c>
      <c r="B25" s="128"/>
      <c r="C25" s="128"/>
      <c r="D25" s="128"/>
      <c r="E25" s="128"/>
      <c r="F25" s="129"/>
    </row>
    <row r="26" spans="1:6" s="5" customFormat="1" x14ac:dyDescent="0.25">
      <c r="A26" s="10">
        <v>17</v>
      </c>
      <c r="B26" s="4">
        <v>82</v>
      </c>
      <c r="C26" s="4">
        <v>55</v>
      </c>
      <c r="D26" s="4">
        <v>65.11</v>
      </c>
      <c r="E26" s="4">
        <v>32.4</v>
      </c>
      <c r="F26" s="4">
        <v>2</v>
      </c>
    </row>
    <row r="27" spans="1:6" s="5" customFormat="1" ht="18" customHeight="1" x14ac:dyDescent="0.25">
      <c r="A27" s="133" t="s">
        <v>9</v>
      </c>
      <c r="B27" s="128"/>
      <c r="C27" s="128"/>
      <c r="D27" s="128"/>
      <c r="E27" s="128"/>
      <c r="F27" s="129"/>
    </row>
    <row r="28" spans="1:6" s="5" customFormat="1" x14ac:dyDescent="0.25">
      <c r="A28" s="3">
        <f>+A26+1</f>
        <v>18</v>
      </c>
      <c r="B28" s="4">
        <v>82</v>
      </c>
      <c r="C28" s="4">
        <v>35</v>
      </c>
      <c r="D28" s="4">
        <v>65.239999999999995</v>
      </c>
      <c r="E28" s="4">
        <v>35.21</v>
      </c>
      <c r="F28" s="4">
        <v>2</v>
      </c>
    </row>
    <row r="29" spans="1:6" s="5" customFormat="1" x14ac:dyDescent="0.25">
      <c r="A29" s="12"/>
      <c r="B29" s="13"/>
      <c r="C29" s="13"/>
      <c r="D29" s="13"/>
      <c r="E29" s="13"/>
      <c r="F29" s="11"/>
    </row>
    <row r="30" spans="1:6" s="5" customFormat="1" ht="18" customHeight="1" x14ac:dyDescent="0.25">
      <c r="A30" s="134" t="s">
        <v>10</v>
      </c>
      <c r="B30" s="134"/>
      <c r="C30" s="134"/>
      <c r="D30" s="134"/>
      <c r="E30" s="134"/>
      <c r="F30" s="134"/>
    </row>
    <row r="31" spans="1:6" s="5" customFormat="1" x14ac:dyDescent="0.25">
      <c r="A31" s="3">
        <f>+A28+1</f>
        <v>19</v>
      </c>
      <c r="B31" s="4">
        <v>83</v>
      </c>
      <c r="C31" s="4">
        <v>13</v>
      </c>
      <c r="D31" s="4">
        <v>81.680000000000007</v>
      </c>
      <c r="E31" s="4">
        <v>48.97</v>
      </c>
      <c r="F31" s="4">
        <v>3</v>
      </c>
    </row>
    <row r="32" spans="1:6" s="5" customFormat="1" x14ac:dyDescent="0.25">
      <c r="A32" s="3">
        <f>+A31+1</f>
        <v>20</v>
      </c>
      <c r="B32" s="4">
        <v>83</v>
      </c>
      <c r="C32" s="4">
        <v>63</v>
      </c>
      <c r="D32" s="4">
        <v>81.680000000000007</v>
      </c>
      <c r="E32" s="4">
        <v>48.97</v>
      </c>
      <c r="F32" s="4">
        <v>3</v>
      </c>
    </row>
    <row r="33" spans="1:6" s="5" customFormat="1" ht="18" customHeight="1" x14ac:dyDescent="0.25">
      <c r="A33" s="133" t="s">
        <v>11</v>
      </c>
      <c r="B33" s="128"/>
      <c r="C33" s="128"/>
      <c r="D33" s="128"/>
      <c r="E33" s="128"/>
      <c r="F33" s="129"/>
    </row>
    <row r="34" spans="1:6" s="5" customFormat="1" x14ac:dyDescent="0.25">
      <c r="A34" s="3">
        <f>+A32+1</f>
        <v>21</v>
      </c>
      <c r="B34" s="14">
        <v>82</v>
      </c>
      <c r="C34" s="14">
        <v>13</v>
      </c>
      <c r="D34" s="14">
        <v>81.680000000000007</v>
      </c>
      <c r="E34" s="14">
        <v>48.97</v>
      </c>
      <c r="F34" s="14">
        <v>3</v>
      </c>
    </row>
    <row r="35" spans="1:6" s="5" customFormat="1" x14ac:dyDescent="0.25">
      <c r="A35" s="128" t="s">
        <v>12</v>
      </c>
      <c r="B35" s="128"/>
      <c r="C35" s="128"/>
      <c r="D35" s="128"/>
      <c r="E35" s="128"/>
      <c r="F35" s="129"/>
    </row>
    <row r="36" spans="1:6" s="5" customFormat="1" x14ac:dyDescent="0.25">
      <c r="A36" s="3">
        <f>+A34+1</f>
        <v>22</v>
      </c>
      <c r="B36" s="4">
        <v>91</v>
      </c>
      <c r="C36" s="4">
        <v>13</v>
      </c>
      <c r="D36" s="4">
        <v>42.59</v>
      </c>
      <c r="E36" s="4">
        <v>20.440000000000001</v>
      </c>
      <c r="F36" s="4">
        <v>1</v>
      </c>
    </row>
    <row r="37" spans="1:6" s="5" customFormat="1" x14ac:dyDescent="0.25">
      <c r="A37" s="128" t="s">
        <v>13</v>
      </c>
      <c r="B37" s="128"/>
      <c r="C37" s="128"/>
      <c r="D37" s="128"/>
      <c r="E37" s="128"/>
      <c r="F37" s="129"/>
    </row>
    <row r="38" spans="1:6" s="5" customFormat="1" x14ac:dyDescent="0.25">
      <c r="A38" s="3">
        <f>+A36+1</f>
        <v>23</v>
      </c>
      <c r="B38" s="4">
        <v>82</v>
      </c>
      <c r="C38" s="4">
        <v>54</v>
      </c>
      <c r="D38" s="4">
        <v>81.680000000000007</v>
      </c>
      <c r="E38" s="4">
        <v>48.97</v>
      </c>
      <c r="F38" s="4">
        <v>3</v>
      </c>
    </row>
    <row r="39" spans="1:6" s="5" customFormat="1" x14ac:dyDescent="0.25">
      <c r="A39" s="3">
        <f>+A38+1</f>
        <v>24</v>
      </c>
      <c r="B39" s="4">
        <v>82</v>
      </c>
      <c r="C39" s="4">
        <v>15</v>
      </c>
      <c r="D39" s="4">
        <v>65.11</v>
      </c>
      <c r="E39" s="4">
        <v>32.4</v>
      </c>
      <c r="F39" s="4">
        <v>2</v>
      </c>
    </row>
    <row r="40" spans="1:6" s="5" customFormat="1" x14ac:dyDescent="0.25">
      <c r="A40" s="3">
        <f t="shared" ref="A40:A42" si="1">+A39+1</f>
        <v>25</v>
      </c>
      <c r="B40" s="4">
        <v>82</v>
      </c>
      <c r="C40" s="4">
        <v>16</v>
      </c>
      <c r="D40" s="4">
        <v>81.680000000000007</v>
      </c>
      <c r="E40" s="4">
        <v>48.97</v>
      </c>
      <c r="F40" s="4">
        <v>3</v>
      </c>
    </row>
    <row r="41" spans="1:6" s="5" customFormat="1" x14ac:dyDescent="0.25">
      <c r="A41" s="6">
        <f t="shared" si="1"/>
        <v>26</v>
      </c>
      <c r="B41" s="7">
        <v>82</v>
      </c>
      <c r="C41" s="7">
        <v>61</v>
      </c>
      <c r="D41" s="7">
        <v>65.11</v>
      </c>
      <c r="E41" s="7">
        <v>32.4</v>
      </c>
      <c r="F41" s="7">
        <v>2</v>
      </c>
    </row>
    <row r="42" spans="1:6" s="5" customFormat="1" x14ac:dyDescent="0.25">
      <c r="A42" s="3">
        <f t="shared" si="1"/>
        <v>27</v>
      </c>
      <c r="B42" s="4">
        <v>82</v>
      </c>
      <c r="C42" s="4">
        <v>66</v>
      </c>
      <c r="D42" s="4">
        <v>81.680000000000007</v>
      </c>
      <c r="E42" s="4">
        <v>48.97</v>
      </c>
      <c r="F42" s="4">
        <v>3</v>
      </c>
    </row>
    <row r="43" spans="1:6" s="5" customFormat="1" x14ac:dyDescent="0.25">
      <c r="A43" s="128" t="s">
        <v>14</v>
      </c>
      <c r="B43" s="128"/>
      <c r="C43" s="128"/>
      <c r="D43" s="128"/>
      <c r="E43" s="128"/>
      <c r="F43" s="129"/>
    </row>
    <row r="44" spans="1:6" s="5" customFormat="1" x14ac:dyDescent="0.25">
      <c r="A44" s="3">
        <f>+A42+1</f>
        <v>28</v>
      </c>
      <c r="B44" s="4">
        <v>82</v>
      </c>
      <c r="C44" s="4">
        <v>21</v>
      </c>
      <c r="D44" s="4">
        <v>65.11</v>
      </c>
      <c r="E44" s="4">
        <v>32.4</v>
      </c>
      <c r="F44" s="4">
        <v>2</v>
      </c>
    </row>
    <row r="45" spans="1:6" s="5" customFormat="1" x14ac:dyDescent="0.25">
      <c r="A45" s="3">
        <f>+A44+1</f>
        <v>29</v>
      </c>
      <c r="B45" s="4">
        <v>83</v>
      </c>
      <c r="C45" s="4">
        <v>90</v>
      </c>
      <c r="D45" s="4">
        <v>81.680000000000007</v>
      </c>
      <c r="E45" s="4">
        <v>48.97</v>
      </c>
      <c r="F45" s="4">
        <v>3</v>
      </c>
    </row>
    <row r="46" spans="1:6" s="5" customFormat="1" x14ac:dyDescent="0.25">
      <c r="A46" s="128" t="s">
        <v>15</v>
      </c>
      <c r="B46" s="128"/>
      <c r="C46" s="128"/>
      <c r="D46" s="128"/>
      <c r="E46" s="128"/>
      <c r="F46" s="129"/>
    </row>
    <row r="47" spans="1:6" s="5" customFormat="1" x14ac:dyDescent="0.25">
      <c r="A47" s="3">
        <f>+A45+1</f>
        <v>30</v>
      </c>
      <c r="B47" s="4">
        <v>82</v>
      </c>
      <c r="C47" s="4">
        <v>24</v>
      </c>
      <c r="D47" s="4">
        <v>65.11</v>
      </c>
      <c r="E47" s="4">
        <v>32.4</v>
      </c>
      <c r="F47" s="4">
        <v>2</v>
      </c>
    </row>
    <row r="48" spans="1:6" s="5" customFormat="1" x14ac:dyDescent="0.25">
      <c r="A48" s="3">
        <f>+A47+1</f>
        <v>31</v>
      </c>
      <c r="B48" s="4">
        <v>82</v>
      </c>
      <c r="C48" s="4">
        <v>70</v>
      </c>
      <c r="D48" s="4">
        <v>65.11</v>
      </c>
      <c r="E48" s="4">
        <v>32.4</v>
      </c>
      <c r="F48" s="4">
        <v>2</v>
      </c>
    </row>
    <row r="49" spans="1:6" s="5" customFormat="1" x14ac:dyDescent="0.25">
      <c r="A49" s="128" t="s">
        <v>16</v>
      </c>
      <c r="B49" s="128"/>
      <c r="C49" s="128"/>
      <c r="D49" s="128"/>
      <c r="E49" s="128"/>
      <c r="F49" s="129"/>
    </row>
    <row r="50" spans="1:6" s="5" customFormat="1" x14ac:dyDescent="0.25">
      <c r="A50" s="3">
        <f>+A48+1</f>
        <v>32</v>
      </c>
      <c r="B50" s="4">
        <v>82</v>
      </c>
      <c r="C50" s="4">
        <v>72</v>
      </c>
      <c r="D50" s="4">
        <v>81.680000000000007</v>
      </c>
      <c r="E50" s="4">
        <v>48.97</v>
      </c>
      <c r="F50" s="4">
        <v>3</v>
      </c>
    </row>
    <row r="51" spans="1:6" s="5" customFormat="1" x14ac:dyDescent="0.25">
      <c r="A51" s="3">
        <f>+A50+1</f>
        <v>33</v>
      </c>
      <c r="B51" s="4">
        <v>82</v>
      </c>
      <c r="C51" s="4">
        <v>27</v>
      </c>
      <c r="D51" s="4">
        <v>65.11</v>
      </c>
      <c r="E51" s="4">
        <v>32.4</v>
      </c>
      <c r="F51" s="4">
        <v>2</v>
      </c>
    </row>
    <row r="52" spans="1:6" s="5" customFormat="1" x14ac:dyDescent="0.25">
      <c r="A52" s="128" t="s">
        <v>17</v>
      </c>
      <c r="B52" s="128"/>
      <c r="C52" s="128"/>
      <c r="D52" s="128"/>
      <c r="E52" s="128"/>
      <c r="F52" s="129"/>
    </row>
    <row r="53" spans="1:6" s="5" customFormat="1" x14ac:dyDescent="0.25">
      <c r="A53" s="3">
        <f>+A51+1</f>
        <v>34</v>
      </c>
      <c r="B53" s="4">
        <v>82</v>
      </c>
      <c r="C53" s="4">
        <v>18</v>
      </c>
      <c r="D53" s="4">
        <v>65.11</v>
      </c>
      <c r="E53" s="4">
        <v>32.4</v>
      </c>
      <c r="F53" s="4">
        <v>2</v>
      </c>
    </row>
    <row r="54" spans="1:6" s="5" customFormat="1" x14ac:dyDescent="0.25">
      <c r="A54" s="3">
        <f>+A53+1</f>
        <v>35</v>
      </c>
      <c r="B54" s="4">
        <v>83</v>
      </c>
      <c r="C54" s="4">
        <v>78</v>
      </c>
      <c r="D54" s="4">
        <v>81.680000000000007</v>
      </c>
      <c r="E54" s="4">
        <v>48.97</v>
      </c>
      <c r="F54" s="4">
        <v>3</v>
      </c>
    </row>
    <row r="55" spans="1:6" s="5" customFormat="1" x14ac:dyDescent="0.25">
      <c r="A55" s="128" t="s">
        <v>18</v>
      </c>
      <c r="B55" s="128"/>
      <c r="C55" s="128"/>
      <c r="D55" s="128"/>
      <c r="E55" s="128"/>
      <c r="F55" s="129"/>
    </row>
    <row r="56" spans="1:6" s="5" customFormat="1" x14ac:dyDescent="0.25">
      <c r="A56" s="3">
        <f>+A54+1</f>
        <v>36</v>
      </c>
      <c r="B56" s="4">
        <v>82</v>
      </c>
      <c r="C56" s="4">
        <v>19</v>
      </c>
      <c r="D56" s="4">
        <v>81.680000000000007</v>
      </c>
      <c r="E56" s="4">
        <v>48.97</v>
      </c>
      <c r="F56" s="4">
        <v>3</v>
      </c>
    </row>
    <row r="57" spans="1:6" s="5" customFormat="1" x14ac:dyDescent="0.25">
      <c r="A57" s="3">
        <f>+A56+1</f>
        <v>37</v>
      </c>
      <c r="B57" s="4">
        <v>82</v>
      </c>
      <c r="C57" s="4">
        <v>69</v>
      </c>
      <c r="D57" s="4">
        <v>81.680000000000007</v>
      </c>
      <c r="E57" s="4">
        <v>48.97</v>
      </c>
      <c r="F57" s="4">
        <v>3</v>
      </c>
    </row>
    <row r="58" spans="1:6" s="5" customFormat="1" x14ac:dyDescent="0.25">
      <c r="A58" s="3">
        <f>+A57+1</f>
        <v>38</v>
      </c>
      <c r="B58" s="4">
        <v>82</v>
      </c>
      <c r="C58" s="4">
        <v>52</v>
      </c>
      <c r="D58" s="4">
        <v>65.11</v>
      </c>
      <c r="E58" s="4">
        <v>32.4</v>
      </c>
      <c r="F58" s="4">
        <v>2</v>
      </c>
    </row>
    <row r="59" spans="1:6" s="5" customFormat="1" x14ac:dyDescent="0.25">
      <c r="A59" s="3">
        <f>+A58+1</f>
        <v>39</v>
      </c>
      <c r="B59" s="4">
        <v>82</v>
      </c>
      <c r="C59" s="4">
        <v>4</v>
      </c>
      <c r="D59" s="4">
        <v>81.680000000000007</v>
      </c>
      <c r="E59" s="4">
        <v>48.97</v>
      </c>
      <c r="F59" s="4">
        <v>3</v>
      </c>
    </row>
    <row r="60" spans="1:6" s="5" customFormat="1" x14ac:dyDescent="0.25">
      <c r="A60" s="128" t="s">
        <v>19</v>
      </c>
      <c r="B60" s="128"/>
      <c r="C60" s="128"/>
      <c r="D60" s="128"/>
      <c r="E60" s="128"/>
      <c r="F60" s="129"/>
    </row>
    <row r="61" spans="1:6" s="5" customFormat="1" x14ac:dyDescent="0.25">
      <c r="A61" s="3">
        <f>+A59+1</f>
        <v>40</v>
      </c>
      <c r="B61" s="4">
        <v>82</v>
      </c>
      <c r="C61" s="4">
        <v>10</v>
      </c>
      <c r="D61" s="4">
        <v>81.680000000000007</v>
      </c>
      <c r="E61" s="4">
        <v>48.97</v>
      </c>
      <c r="F61" s="4">
        <v>3</v>
      </c>
    </row>
    <row r="62" spans="1:6" s="5" customFormat="1" x14ac:dyDescent="0.25">
      <c r="A62" s="128" t="s">
        <v>20</v>
      </c>
      <c r="B62" s="128"/>
      <c r="C62" s="128"/>
      <c r="D62" s="128"/>
      <c r="E62" s="128"/>
      <c r="F62" s="129"/>
    </row>
    <row r="63" spans="1:6" s="5" customFormat="1" x14ac:dyDescent="0.25">
      <c r="A63" s="3">
        <v>41</v>
      </c>
      <c r="B63" s="4">
        <v>82</v>
      </c>
      <c r="C63" s="4">
        <v>58</v>
      </c>
      <c r="D63" s="4">
        <v>65.11</v>
      </c>
      <c r="E63" s="4">
        <v>32.4</v>
      </c>
      <c r="F63" s="4">
        <v>2</v>
      </c>
    </row>
    <row r="64" spans="1:6" s="5" customFormat="1" x14ac:dyDescent="0.25">
      <c r="A64" s="3">
        <f>+A63+1</f>
        <v>42</v>
      </c>
      <c r="B64" s="4">
        <v>82</v>
      </c>
      <c r="C64" s="4">
        <v>25</v>
      </c>
      <c r="D64" s="4">
        <v>81.680000000000007</v>
      </c>
      <c r="E64" s="4">
        <v>48.97</v>
      </c>
      <c r="F64" s="4">
        <v>3</v>
      </c>
    </row>
    <row r="65" spans="1:6" s="5" customFormat="1" x14ac:dyDescent="0.25">
      <c r="A65" s="128" t="s">
        <v>21</v>
      </c>
      <c r="B65" s="128"/>
      <c r="C65" s="128"/>
      <c r="D65" s="128"/>
      <c r="E65" s="128"/>
      <c r="F65" s="129"/>
    </row>
    <row r="66" spans="1:6" s="5" customFormat="1" x14ac:dyDescent="0.25">
      <c r="A66" s="3">
        <f>+A64+1</f>
        <v>43</v>
      </c>
      <c r="B66" s="4">
        <v>83</v>
      </c>
      <c r="C66" s="4">
        <v>40</v>
      </c>
      <c r="D66" s="4">
        <v>81.680000000000007</v>
      </c>
      <c r="E66" s="4">
        <v>48.97</v>
      </c>
      <c r="F66" s="4">
        <v>3</v>
      </c>
    </row>
    <row r="67" spans="1:6" s="5" customFormat="1" x14ac:dyDescent="0.25">
      <c r="A67" s="128" t="s">
        <v>22</v>
      </c>
      <c r="B67" s="128"/>
      <c r="C67" s="128"/>
      <c r="D67" s="128"/>
      <c r="E67" s="128"/>
      <c r="F67" s="129"/>
    </row>
    <row r="68" spans="1:6" s="5" customFormat="1" x14ac:dyDescent="0.25">
      <c r="A68" s="3">
        <f>+A66+1</f>
        <v>44</v>
      </c>
      <c r="B68" s="4">
        <v>82</v>
      </c>
      <c r="C68" s="4">
        <v>73</v>
      </c>
      <c r="D68" s="4">
        <v>65.11</v>
      </c>
      <c r="E68" s="4">
        <v>32.4</v>
      </c>
      <c r="F68" s="4">
        <v>2</v>
      </c>
    </row>
    <row r="69" spans="1:6" s="5" customFormat="1" x14ac:dyDescent="0.25">
      <c r="A69" s="3">
        <f>+A68+1</f>
        <v>45</v>
      </c>
      <c r="B69" s="4">
        <v>82</v>
      </c>
      <c r="C69" s="4">
        <v>63</v>
      </c>
      <c r="D69" s="4">
        <v>81.680000000000007</v>
      </c>
      <c r="E69" s="4">
        <v>48.97</v>
      </c>
      <c r="F69" s="4">
        <v>3</v>
      </c>
    </row>
    <row r="70" spans="1:6" s="5" customFormat="1" x14ac:dyDescent="0.25">
      <c r="A70" s="128" t="s">
        <v>23</v>
      </c>
      <c r="B70" s="128"/>
      <c r="C70" s="128"/>
      <c r="D70" s="128"/>
      <c r="E70" s="128"/>
      <c r="F70" s="129"/>
    </row>
    <row r="71" spans="1:6" s="5" customFormat="1" x14ac:dyDescent="0.25">
      <c r="A71" s="3">
        <f>+A69+1</f>
        <v>46</v>
      </c>
      <c r="B71" s="4">
        <v>83</v>
      </c>
      <c r="C71" s="4">
        <v>21</v>
      </c>
      <c r="D71" s="4">
        <v>65.11</v>
      </c>
      <c r="E71" s="4">
        <v>32.4</v>
      </c>
      <c r="F71" s="4">
        <v>2</v>
      </c>
    </row>
    <row r="72" spans="1:6" s="5" customFormat="1" x14ac:dyDescent="0.25">
      <c r="A72" s="128" t="s">
        <v>24</v>
      </c>
      <c r="B72" s="128"/>
      <c r="C72" s="128"/>
      <c r="D72" s="128"/>
      <c r="E72" s="128"/>
      <c r="F72" s="129"/>
    </row>
    <row r="73" spans="1:6" s="5" customFormat="1" x14ac:dyDescent="0.25">
      <c r="A73" s="3">
        <f>+A71+1</f>
        <v>47</v>
      </c>
      <c r="B73" s="4">
        <v>82</v>
      </c>
      <c r="C73" s="4">
        <v>57</v>
      </c>
      <c r="D73" s="4">
        <v>81.680000000000007</v>
      </c>
      <c r="E73" s="4">
        <v>48.97</v>
      </c>
      <c r="F73" s="4">
        <v>3</v>
      </c>
    </row>
    <row r="74" spans="1:6" s="5" customFormat="1" x14ac:dyDescent="0.25">
      <c r="A74" s="3">
        <f>+A73+1</f>
        <v>48</v>
      </c>
      <c r="B74" s="4">
        <v>82</v>
      </c>
      <c r="C74" s="4">
        <v>60</v>
      </c>
      <c r="D74" s="4">
        <v>81.680000000000007</v>
      </c>
      <c r="E74" s="4">
        <v>48.97</v>
      </c>
      <c r="F74" s="4">
        <v>3</v>
      </c>
    </row>
    <row r="75" spans="1:6" s="9" customFormat="1" x14ac:dyDescent="0.25">
      <c r="A75" s="130" t="s">
        <v>25</v>
      </c>
      <c r="B75" s="130"/>
      <c r="C75" s="130"/>
      <c r="D75" s="130"/>
      <c r="E75" s="130"/>
      <c r="F75" s="131"/>
    </row>
    <row r="76" spans="1:6" s="5" customFormat="1" ht="17.45" customHeight="1" x14ac:dyDescent="0.25">
      <c r="A76" s="3">
        <f>+A74+1</f>
        <v>49</v>
      </c>
      <c r="B76" s="4">
        <v>100</v>
      </c>
      <c r="C76" s="4">
        <v>68</v>
      </c>
      <c r="D76" s="4">
        <v>42.59</v>
      </c>
      <c r="E76" s="4">
        <v>20.440000000000001</v>
      </c>
      <c r="F76" s="4">
        <v>1</v>
      </c>
    </row>
    <row r="77" spans="1:6" s="5" customFormat="1" ht="17.45" customHeight="1" x14ac:dyDescent="0.25">
      <c r="A77" s="3">
        <f>+A76+1</f>
        <v>50</v>
      </c>
      <c r="B77" s="4">
        <v>74</v>
      </c>
      <c r="C77" s="4">
        <v>65</v>
      </c>
      <c r="D77" s="4">
        <v>64.31</v>
      </c>
      <c r="E77" s="4">
        <v>34.89</v>
      </c>
      <c r="F77" s="4">
        <v>2</v>
      </c>
    </row>
    <row r="78" spans="1:6" s="5" customFormat="1" ht="17.45" customHeight="1" x14ac:dyDescent="0.25">
      <c r="A78" s="3">
        <f t="shared" ref="A78:A111" si="2">+A77+1</f>
        <v>51</v>
      </c>
      <c r="B78" s="4">
        <v>95</v>
      </c>
      <c r="C78" s="4">
        <v>68</v>
      </c>
      <c r="D78" s="4">
        <v>42.59</v>
      </c>
      <c r="E78" s="4">
        <v>22.44</v>
      </c>
      <c r="F78" s="4">
        <v>1</v>
      </c>
    </row>
    <row r="79" spans="1:6" s="5" customFormat="1" ht="17.45" customHeight="1" x14ac:dyDescent="0.25">
      <c r="A79" s="3">
        <f t="shared" si="2"/>
        <v>52</v>
      </c>
      <c r="B79" s="4">
        <v>70</v>
      </c>
      <c r="C79" s="4">
        <v>42</v>
      </c>
      <c r="D79" s="4">
        <v>81.680000000000007</v>
      </c>
      <c r="E79" s="4">
        <v>48.97</v>
      </c>
      <c r="F79" s="4">
        <v>3</v>
      </c>
    </row>
    <row r="80" spans="1:6" s="5" customFormat="1" ht="17.45" customHeight="1" x14ac:dyDescent="0.25">
      <c r="A80" s="3">
        <f t="shared" si="2"/>
        <v>53</v>
      </c>
      <c r="B80" s="4">
        <v>95</v>
      </c>
      <c r="C80" s="4">
        <v>53</v>
      </c>
      <c r="D80" s="4">
        <v>42.59</v>
      </c>
      <c r="E80" s="4">
        <v>42.59</v>
      </c>
      <c r="F80" s="4">
        <v>1</v>
      </c>
    </row>
    <row r="81" spans="1:6" s="5" customFormat="1" ht="17.45" customHeight="1" x14ac:dyDescent="0.25">
      <c r="A81" s="3">
        <f t="shared" si="2"/>
        <v>54</v>
      </c>
      <c r="B81" s="4">
        <v>100</v>
      </c>
      <c r="C81" s="4">
        <v>63</v>
      </c>
      <c r="D81" s="4">
        <v>42.59</v>
      </c>
      <c r="E81" s="4">
        <v>20.440000000000001</v>
      </c>
      <c r="F81" s="4">
        <v>1</v>
      </c>
    </row>
    <row r="82" spans="1:6" s="5" customFormat="1" ht="17.45" customHeight="1" x14ac:dyDescent="0.25">
      <c r="A82" s="3">
        <f t="shared" si="2"/>
        <v>55</v>
      </c>
      <c r="B82" s="4">
        <v>75</v>
      </c>
      <c r="C82" s="4">
        <v>34</v>
      </c>
      <c r="D82" s="4">
        <v>81.680000000000007</v>
      </c>
      <c r="E82" s="4">
        <v>48.97</v>
      </c>
      <c r="F82" s="4">
        <v>3</v>
      </c>
    </row>
    <row r="83" spans="1:6" s="5" customFormat="1" ht="17.45" customHeight="1" x14ac:dyDescent="0.25">
      <c r="A83" s="3">
        <f t="shared" si="2"/>
        <v>56</v>
      </c>
      <c r="B83" s="4">
        <v>89</v>
      </c>
      <c r="C83" s="4">
        <v>58</v>
      </c>
      <c r="D83" s="4">
        <v>42.59</v>
      </c>
      <c r="E83" s="4">
        <v>20.440000000000001</v>
      </c>
      <c r="F83" s="4">
        <v>1</v>
      </c>
    </row>
    <row r="84" spans="1:6" s="5" customFormat="1" ht="17.45" customHeight="1" x14ac:dyDescent="0.25">
      <c r="A84" s="3">
        <f t="shared" si="2"/>
        <v>57</v>
      </c>
      <c r="B84" s="4">
        <v>75</v>
      </c>
      <c r="C84" s="4">
        <v>35</v>
      </c>
      <c r="D84" s="4">
        <v>65.569999999999993</v>
      </c>
      <c r="E84" s="4">
        <v>35.21</v>
      </c>
      <c r="F84" s="4">
        <v>2</v>
      </c>
    </row>
    <row r="85" spans="1:6" s="5" customFormat="1" ht="17.45" customHeight="1" x14ac:dyDescent="0.25">
      <c r="A85" s="3">
        <f t="shared" si="2"/>
        <v>58</v>
      </c>
      <c r="B85" s="4">
        <v>75</v>
      </c>
      <c r="C85" s="4">
        <v>36</v>
      </c>
      <c r="D85" s="4">
        <v>65.11</v>
      </c>
      <c r="E85" s="4">
        <v>32.4</v>
      </c>
      <c r="F85" s="4">
        <v>2</v>
      </c>
    </row>
    <row r="86" spans="1:6" s="5" customFormat="1" ht="17.45" customHeight="1" x14ac:dyDescent="0.25">
      <c r="A86" s="3">
        <f t="shared" si="2"/>
        <v>59</v>
      </c>
      <c r="B86" s="4">
        <v>71</v>
      </c>
      <c r="C86" s="4">
        <v>66</v>
      </c>
      <c r="D86" s="4">
        <v>64.67</v>
      </c>
      <c r="E86" s="4">
        <v>33.619999999999997</v>
      </c>
      <c r="F86" s="4">
        <v>2</v>
      </c>
    </row>
    <row r="87" spans="1:6" s="5" customFormat="1" ht="17.45" customHeight="1" x14ac:dyDescent="0.25">
      <c r="A87" s="3">
        <f t="shared" si="2"/>
        <v>60</v>
      </c>
      <c r="B87" s="4">
        <v>70</v>
      </c>
      <c r="C87" s="4">
        <v>36</v>
      </c>
      <c r="D87" s="4">
        <v>81.680000000000007</v>
      </c>
      <c r="E87" s="4">
        <v>48.97</v>
      </c>
      <c r="F87" s="4">
        <v>3</v>
      </c>
    </row>
    <row r="88" spans="1:6" s="5" customFormat="1" ht="17.45" customHeight="1" x14ac:dyDescent="0.25">
      <c r="A88" s="3">
        <f t="shared" si="2"/>
        <v>61</v>
      </c>
      <c r="B88" s="4">
        <v>99</v>
      </c>
      <c r="C88" s="4">
        <v>38</v>
      </c>
      <c r="D88" s="4">
        <v>42.59</v>
      </c>
      <c r="E88" s="4">
        <v>20.440000000000001</v>
      </c>
      <c r="F88" s="4">
        <v>1</v>
      </c>
    </row>
    <row r="89" spans="1:6" s="5" customFormat="1" ht="17.45" customHeight="1" x14ac:dyDescent="0.25">
      <c r="A89" s="3">
        <f t="shared" si="2"/>
        <v>62</v>
      </c>
      <c r="B89" s="4">
        <v>73</v>
      </c>
      <c r="C89" s="4">
        <v>20</v>
      </c>
      <c r="D89" s="4">
        <v>65.56</v>
      </c>
      <c r="E89" s="4">
        <v>35.21</v>
      </c>
      <c r="F89" s="4">
        <v>2</v>
      </c>
    </row>
    <row r="90" spans="1:6" s="5" customFormat="1" ht="17.45" customHeight="1" x14ac:dyDescent="0.25">
      <c r="A90" s="3">
        <f t="shared" si="2"/>
        <v>63</v>
      </c>
      <c r="B90" s="4">
        <v>75</v>
      </c>
      <c r="C90" s="4">
        <v>42</v>
      </c>
      <c r="D90" s="4">
        <v>65.11</v>
      </c>
      <c r="E90" s="4">
        <v>32.4</v>
      </c>
      <c r="F90" s="4">
        <v>2</v>
      </c>
    </row>
    <row r="91" spans="1:6" s="5" customFormat="1" ht="17.45" customHeight="1" x14ac:dyDescent="0.25">
      <c r="A91" s="3">
        <v>64</v>
      </c>
      <c r="B91" s="4">
        <v>74</v>
      </c>
      <c r="C91" s="4">
        <v>16</v>
      </c>
      <c r="D91" s="4">
        <v>64.67</v>
      </c>
      <c r="E91" s="4">
        <v>33.619999999999997</v>
      </c>
      <c r="F91" s="4">
        <v>2</v>
      </c>
    </row>
    <row r="92" spans="1:6" s="5" customFormat="1" ht="17.45" customHeight="1" x14ac:dyDescent="0.25">
      <c r="A92" s="3">
        <f t="shared" si="2"/>
        <v>65</v>
      </c>
      <c r="B92" s="4">
        <v>71</v>
      </c>
      <c r="C92" s="4">
        <v>61</v>
      </c>
      <c r="D92" s="4">
        <v>64.67</v>
      </c>
      <c r="E92" s="4">
        <v>33.619999999999997</v>
      </c>
      <c r="F92" s="4">
        <v>2</v>
      </c>
    </row>
    <row r="93" spans="1:6" s="5" customFormat="1" ht="17.45" customHeight="1" x14ac:dyDescent="0.25">
      <c r="A93" s="3">
        <f t="shared" si="2"/>
        <v>66</v>
      </c>
      <c r="B93" s="4">
        <v>75</v>
      </c>
      <c r="C93" s="4">
        <v>18</v>
      </c>
      <c r="D93" s="4">
        <v>65.11</v>
      </c>
      <c r="E93" s="4">
        <v>32.4</v>
      </c>
      <c r="F93" s="4">
        <v>2</v>
      </c>
    </row>
    <row r="94" spans="1:6" s="5" customFormat="1" ht="17.45" customHeight="1" x14ac:dyDescent="0.25">
      <c r="A94" s="3">
        <f t="shared" si="2"/>
        <v>67</v>
      </c>
      <c r="B94" s="4">
        <v>74</v>
      </c>
      <c r="C94" s="4">
        <v>75</v>
      </c>
      <c r="D94" s="4">
        <v>64.31</v>
      </c>
      <c r="E94" s="4">
        <v>34.89</v>
      </c>
      <c r="F94" s="4">
        <v>2</v>
      </c>
    </row>
    <row r="95" spans="1:6" s="5" customFormat="1" ht="17.45" customHeight="1" x14ac:dyDescent="0.25">
      <c r="A95" s="3">
        <f t="shared" si="2"/>
        <v>68</v>
      </c>
      <c r="B95" s="4">
        <v>94</v>
      </c>
      <c r="C95" s="4">
        <v>53</v>
      </c>
      <c r="D95" s="4">
        <v>42.59</v>
      </c>
      <c r="E95" s="4">
        <v>20.440000000000001</v>
      </c>
      <c r="F95" s="4">
        <v>1</v>
      </c>
    </row>
    <row r="96" spans="1:6" s="5" customFormat="1" ht="17.45" customHeight="1" x14ac:dyDescent="0.25">
      <c r="A96" s="3">
        <f t="shared" si="2"/>
        <v>69</v>
      </c>
      <c r="B96" s="4">
        <v>71</v>
      </c>
      <c r="C96" s="4">
        <v>64</v>
      </c>
      <c r="D96" s="4">
        <v>69.97</v>
      </c>
      <c r="E96" s="4">
        <v>35.14</v>
      </c>
      <c r="F96" s="4">
        <v>2</v>
      </c>
    </row>
    <row r="97" spans="1:6" s="5" customFormat="1" ht="17.45" customHeight="1" x14ac:dyDescent="0.25">
      <c r="A97" s="3">
        <f t="shared" si="2"/>
        <v>70</v>
      </c>
      <c r="B97" s="4">
        <v>71</v>
      </c>
      <c r="C97" s="4">
        <v>65</v>
      </c>
      <c r="D97" s="4">
        <v>64.31</v>
      </c>
      <c r="E97" s="4">
        <v>34.89</v>
      </c>
      <c r="F97" s="4">
        <v>2</v>
      </c>
    </row>
    <row r="98" spans="1:6" s="5" customFormat="1" ht="41.25" customHeight="1" x14ac:dyDescent="0.25">
      <c r="A98" s="3">
        <f t="shared" si="2"/>
        <v>71</v>
      </c>
      <c r="B98" s="4">
        <v>72</v>
      </c>
      <c r="C98" s="4">
        <v>34</v>
      </c>
      <c r="D98" s="4">
        <v>81.680000000000007</v>
      </c>
      <c r="E98" s="4">
        <v>48.97</v>
      </c>
      <c r="F98" s="4">
        <v>3</v>
      </c>
    </row>
    <row r="99" spans="1:6" s="5" customFormat="1" ht="17.45" customHeight="1" x14ac:dyDescent="0.25">
      <c r="A99" s="3">
        <f t="shared" si="2"/>
        <v>72</v>
      </c>
      <c r="B99" s="4">
        <v>96</v>
      </c>
      <c r="C99" s="4">
        <v>28</v>
      </c>
      <c r="D99" s="4">
        <v>42.59</v>
      </c>
      <c r="E99" s="4">
        <v>20.440000000000001</v>
      </c>
      <c r="F99" s="4">
        <v>1</v>
      </c>
    </row>
    <row r="100" spans="1:6" s="5" customFormat="1" ht="17.45" customHeight="1" x14ac:dyDescent="0.25">
      <c r="A100" s="3">
        <f t="shared" si="2"/>
        <v>73</v>
      </c>
      <c r="B100" s="4">
        <v>73</v>
      </c>
      <c r="C100" s="4">
        <v>36</v>
      </c>
      <c r="D100" s="4">
        <v>81.680000000000007</v>
      </c>
      <c r="E100" s="4">
        <v>48.97</v>
      </c>
      <c r="F100" s="4">
        <v>3</v>
      </c>
    </row>
    <row r="101" spans="1:6" s="5" customFormat="1" ht="17.45" customHeight="1" x14ac:dyDescent="0.25">
      <c r="A101" s="3">
        <f t="shared" si="2"/>
        <v>74</v>
      </c>
      <c r="B101" s="4">
        <v>70</v>
      </c>
      <c r="C101" s="4">
        <v>17</v>
      </c>
      <c r="D101" s="4">
        <v>65.61</v>
      </c>
      <c r="E101" s="4">
        <v>35.21</v>
      </c>
      <c r="F101" s="4">
        <v>2</v>
      </c>
    </row>
    <row r="102" spans="1:6" s="5" customFormat="1" ht="17.45" customHeight="1" x14ac:dyDescent="0.25">
      <c r="A102" s="3">
        <f t="shared" si="2"/>
        <v>75</v>
      </c>
      <c r="B102" s="4">
        <v>74</v>
      </c>
      <c r="C102" s="4">
        <v>70</v>
      </c>
      <c r="D102" s="4">
        <v>64.31</v>
      </c>
      <c r="E102" s="4">
        <v>34.89</v>
      </c>
      <c r="F102" s="4">
        <v>2</v>
      </c>
    </row>
    <row r="103" spans="1:6" s="5" customFormat="1" ht="17.45" customHeight="1" x14ac:dyDescent="0.25">
      <c r="A103" s="3">
        <f t="shared" si="2"/>
        <v>76</v>
      </c>
      <c r="B103" s="4">
        <v>75</v>
      </c>
      <c r="C103" s="4">
        <v>9</v>
      </c>
      <c r="D103" s="4">
        <v>65.11</v>
      </c>
      <c r="E103" s="4">
        <v>32.4</v>
      </c>
      <c r="F103" s="4">
        <v>2</v>
      </c>
    </row>
    <row r="104" spans="1:6" s="5" customFormat="1" ht="17.45" customHeight="1" x14ac:dyDescent="0.25">
      <c r="A104" s="3">
        <f t="shared" si="2"/>
        <v>77</v>
      </c>
      <c r="B104" s="4">
        <v>82</v>
      </c>
      <c r="C104" s="4">
        <v>75</v>
      </c>
      <c r="D104" s="4">
        <v>81.680000000000007</v>
      </c>
      <c r="E104" s="4">
        <v>48.97</v>
      </c>
      <c r="F104" s="4">
        <v>3</v>
      </c>
    </row>
    <row r="105" spans="1:6" s="5" customFormat="1" ht="17.45" customHeight="1" x14ac:dyDescent="0.25">
      <c r="A105" s="3">
        <f t="shared" si="2"/>
        <v>78</v>
      </c>
      <c r="B105" s="4">
        <v>94</v>
      </c>
      <c r="C105" s="4">
        <v>58</v>
      </c>
      <c r="D105" s="4">
        <v>42.59</v>
      </c>
      <c r="E105" s="4">
        <v>20.440000000000001</v>
      </c>
      <c r="F105" s="4">
        <v>1</v>
      </c>
    </row>
    <row r="106" spans="1:6" s="5" customFormat="1" ht="17.45" customHeight="1" x14ac:dyDescent="0.25">
      <c r="A106" s="3">
        <f t="shared" si="2"/>
        <v>79</v>
      </c>
      <c r="B106" s="4">
        <v>71</v>
      </c>
      <c r="C106" s="4">
        <v>62</v>
      </c>
      <c r="D106" s="4">
        <v>67.739999999999995</v>
      </c>
      <c r="E106" s="4">
        <v>34.99</v>
      </c>
      <c r="F106" s="4">
        <v>2</v>
      </c>
    </row>
    <row r="107" spans="1:6" s="5" customFormat="1" ht="17.45" customHeight="1" x14ac:dyDescent="0.25">
      <c r="A107" s="3">
        <v>80</v>
      </c>
      <c r="B107" s="4">
        <v>100</v>
      </c>
      <c r="C107" s="4">
        <v>58</v>
      </c>
      <c r="D107" s="4">
        <v>42.59</v>
      </c>
      <c r="E107" s="4">
        <v>20.440000000000001</v>
      </c>
      <c r="F107" s="4">
        <v>1</v>
      </c>
    </row>
    <row r="108" spans="1:6" s="5" customFormat="1" ht="17.45" customHeight="1" x14ac:dyDescent="0.25">
      <c r="A108" s="3">
        <f t="shared" si="2"/>
        <v>81</v>
      </c>
      <c r="B108" s="4">
        <v>73</v>
      </c>
      <c r="C108" s="4">
        <v>24</v>
      </c>
      <c r="D108" s="4">
        <v>81.680000000000007</v>
      </c>
      <c r="E108" s="4">
        <v>48.97</v>
      </c>
      <c r="F108" s="4">
        <v>3</v>
      </c>
    </row>
    <row r="109" spans="1:6" s="5" customFormat="1" ht="17.45" customHeight="1" x14ac:dyDescent="0.25">
      <c r="A109" s="3">
        <f t="shared" si="2"/>
        <v>82</v>
      </c>
      <c r="B109" s="4">
        <v>70</v>
      </c>
      <c r="C109" s="4">
        <v>38</v>
      </c>
      <c r="D109" s="4">
        <v>65.61</v>
      </c>
      <c r="E109" s="4">
        <v>35.21</v>
      </c>
      <c r="F109" s="4">
        <v>2</v>
      </c>
    </row>
    <row r="110" spans="1:6" s="5" customFormat="1" ht="17.45" customHeight="1" x14ac:dyDescent="0.25">
      <c r="A110" s="3">
        <f t="shared" si="2"/>
        <v>83</v>
      </c>
      <c r="B110" s="4">
        <v>72</v>
      </c>
      <c r="C110" s="4">
        <v>33</v>
      </c>
      <c r="D110" s="4">
        <v>65.11</v>
      </c>
      <c r="E110" s="4">
        <v>32.4</v>
      </c>
      <c r="F110" s="4">
        <v>2</v>
      </c>
    </row>
    <row r="111" spans="1:6" s="5" customFormat="1" ht="17.45" customHeight="1" x14ac:dyDescent="0.25">
      <c r="A111" s="3">
        <f t="shared" si="2"/>
        <v>84</v>
      </c>
      <c r="B111" s="4">
        <v>101</v>
      </c>
      <c r="C111" s="4">
        <v>58</v>
      </c>
      <c r="D111" s="4">
        <v>42.59</v>
      </c>
      <c r="E111" s="4">
        <v>20.440000000000001</v>
      </c>
      <c r="F111" s="4">
        <v>1</v>
      </c>
    </row>
    <row r="113" spans="1:6" ht="68.25" customHeight="1" x14ac:dyDescent="0.25">
      <c r="A113" s="132" t="s">
        <v>27</v>
      </c>
      <c r="B113" s="132"/>
      <c r="C113" s="132"/>
      <c r="D113" s="132"/>
      <c r="E113" s="132"/>
      <c r="F113" s="132"/>
    </row>
    <row r="114" spans="1:6" s="2" customFormat="1" ht="17.45" customHeight="1" x14ac:dyDescent="0.25">
      <c r="A114" s="134" t="s">
        <v>1</v>
      </c>
      <c r="B114" s="127" t="s">
        <v>2</v>
      </c>
      <c r="C114" s="127" t="s">
        <v>3</v>
      </c>
      <c r="D114" s="127" t="s">
        <v>4</v>
      </c>
      <c r="E114" s="127" t="s">
        <v>5</v>
      </c>
      <c r="F114" s="127" t="s">
        <v>6</v>
      </c>
    </row>
    <row r="115" spans="1:6" s="2" customFormat="1" ht="17.45" customHeight="1" x14ac:dyDescent="0.25">
      <c r="A115" s="134"/>
      <c r="B115" s="127"/>
      <c r="C115" s="127"/>
      <c r="D115" s="127"/>
      <c r="E115" s="127"/>
      <c r="F115" s="127"/>
    </row>
    <row r="116" spans="1:6" s="2" customFormat="1" x14ac:dyDescent="0.25">
      <c r="A116" s="134"/>
      <c r="B116" s="127"/>
      <c r="C116" s="127"/>
      <c r="D116" s="127"/>
      <c r="E116" s="127"/>
      <c r="F116" s="127"/>
    </row>
    <row r="117" spans="1:6" x14ac:dyDescent="0.25">
      <c r="A117" s="15">
        <v>1</v>
      </c>
      <c r="B117" s="15">
        <v>7</v>
      </c>
      <c r="C117" s="15">
        <v>23</v>
      </c>
      <c r="D117" s="15">
        <v>70.260000000000005</v>
      </c>
      <c r="E117" s="15">
        <v>46.76</v>
      </c>
      <c r="F117" s="15">
        <v>3</v>
      </c>
    </row>
    <row r="118" spans="1:6" x14ac:dyDescent="0.25">
      <c r="A118" s="15">
        <v>2</v>
      </c>
      <c r="B118" s="15">
        <v>7</v>
      </c>
      <c r="C118" s="15">
        <v>24</v>
      </c>
      <c r="D118" s="15">
        <v>51.54</v>
      </c>
      <c r="E118" s="15">
        <v>28.42</v>
      </c>
      <c r="F118" s="15">
        <v>2</v>
      </c>
    </row>
    <row r="119" spans="1:6" x14ac:dyDescent="0.25">
      <c r="A119" s="15">
        <v>3</v>
      </c>
      <c r="B119" s="15">
        <v>7</v>
      </c>
      <c r="C119" s="15">
        <v>25</v>
      </c>
      <c r="D119" s="15">
        <v>52.79</v>
      </c>
      <c r="E119" s="15">
        <v>29.92</v>
      </c>
      <c r="F119" s="15">
        <v>2</v>
      </c>
    </row>
    <row r="120" spans="1:6" x14ac:dyDescent="0.25">
      <c r="A120" s="15">
        <v>4</v>
      </c>
      <c r="B120" s="15">
        <v>7</v>
      </c>
      <c r="C120" s="15">
        <v>21</v>
      </c>
      <c r="D120" s="15">
        <v>52.79</v>
      </c>
      <c r="E120" s="15">
        <v>29.92</v>
      </c>
      <c r="F120" s="15">
        <v>2</v>
      </c>
    </row>
    <row r="121" spans="1:6" x14ac:dyDescent="0.25">
      <c r="A121" s="15">
        <v>5</v>
      </c>
      <c r="B121" s="15">
        <v>7</v>
      </c>
      <c r="C121" s="15">
        <v>22</v>
      </c>
      <c r="D121" s="15">
        <v>57.05</v>
      </c>
      <c r="E121" s="15">
        <v>33.619999999999997</v>
      </c>
      <c r="F121" s="15">
        <v>2</v>
      </c>
    </row>
    <row r="122" spans="1:6" x14ac:dyDescent="0.25">
      <c r="A122" s="15">
        <v>6</v>
      </c>
      <c r="B122" s="15">
        <v>7</v>
      </c>
      <c r="C122" s="15">
        <v>27</v>
      </c>
      <c r="D122" s="15">
        <v>70.260000000000005</v>
      </c>
      <c r="E122" s="15">
        <v>46.76</v>
      </c>
      <c r="F122" s="15">
        <v>3</v>
      </c>
    </row>
    <row r="123" spans="1:6" x14ac:dyDescent="0.25">
      <c r="A123" s="15">
        <v>7</v>
      </c>
      <c r="B123" s="15">
        <v>7</v>
      </c>
      <c r="C123" s="15">
        <v>28</v>
      </c>
      <c r="D123" s="15">
        <v>51.54</v>
      </c>
      <c r="E123" s="15">
        <v>28.42</v>
      </c>
      <c r="F123" s="15">
        <v>2</v>
      </c>
    </row>
    <row r="125" spans="1:6" x14ac:dyDescent="0.25">
      <c r="A125" s="16"/>
    </row>
    <row r="127" spans="1:6" ht="45.75" customHeight="1" x14ac:dyDescent="0.25">
      <c r="A127" s="132" t="s">
        <v>0</v>
      </c>
      <c r="B127" s="132"/>
      <c r="C127" s="132"/>
      <c r="D127" s="132"/>
      <c r="E127" s="132"/>
      <c r="F127" s="132"/>
    </row>
    <row r="129" spans="1:6" x14ac:dyDescent="0.25">
      <c r="A129" s="134" t="s">
        <v>1</v>
      </c>
      <c r="B129" s="135" t="s">
        <v>30</v>
      </c>
      <c r="C129" s="135"/>
      <c r="D129" s="135"/>
      <c r="E129" s="135" t="s">
        <v>31</v>
      </c>
      <c r="F129" s="135"/>
    </row>
    <row r="130" spans="1:6" x14ac:dyDescent="0.25">
      <c r="A130" s="134"/>
      <c r="B130" s="135"/>
      <c r="C130" s="135"/>
      <c r="D130" s="135"/>
      <c r="E130" s="135"/>
      <c r="F130" s="135"/>
    </row>
    <row r="131" spans="1:6" x14ac:dyDescent="0.25">
      <c r="A131" s="134"/>
      <c r="B131" s="135"/>
      <c r="C131" s="135"/>
      <c r="D131" s="135"/>
      <c r="E131" s="135"/>
      <c r="F131" s="135"/>
    </row>
    <row r="132" spans="1:6" ht="37.5" customHeight="1" x14ac:dyDescent="0.25">
      <c r="A132" s="17">
        <v>1</v>
      </c>
      <c r="B132" s="135" t="s">
        <v>32</v>
      </c>
      <c r="C132" s="135"/>
      <c r="D132" s="135"/>
      <c r="E132" s="17">
        <v>7</v>
      </c>
      <c r="F132" s="17"/>
    </row>
    <row r="133" spans="1:6" ht="57.75" customHeight="1" x14ac:dyDescent="0.25">
      <c r="A133" s="17">
        <v>2</v>
      </c>
      <c r="B133" s="135" t="s">
        <v>29</v>
      </c>
      <c r="C133" s="135"/>
      <c r="D133" s="135"/>
      <c r="E133" s="17">
        <v>1</v>
      </c>
      <c r="F133" s="17"/>
    </row>
    <row r="134" spans="1:6" ht="57.75" customHeight="1" x14ac:dyDescent="0.25">
      <c r="A134" s="17">
        <v>3</v>
      </c>
      <c r="B134" s="135" t="s">
        <v>33</v>
      </c>
      <c r="C134" s="135"/>
      <c r="D134" s="135"/>
      <c r="E134" s="17">
        <v>16</v>
      </c>
      <c r="F134" s="17"/>
    </row>
    <row r="135" spans="1:6" x14ac:dyDescent="0.25">
      <c r="A135" s="17"/>
      <c r="B135" s="136" t="s">
        <v>28</v>
      </c>
      <c r="C135" s="137"/>
      <c r="D135" s="138"/>
      <c r="E135" s="17">
        <f>SUM(E132:E134)</f>
        <v>24</v>
      </c>
      <c r="F135" s="17"/>
    </row>
    <row r="137" spans="1:6" x14ac:dyDescent="0.25">
      <c r="E137" s="16">
        <f>115-E135-A123-A111</f>
        <v>0</v>
      </c>
    </row>
  </sheetData>
  <mergeCells count="42">
    <mergeCell ref="B133:D133"/>
    <mergeCell ref="B135:D135"/>
    <mergeCell ref="B134:D134"/>
    <mergeCell ref="A127:F127"/>
    <mergeCell ref="A129:A131"/>
    <mergeCell ref="B129:D131"/>
    <mergeCell ref="E129:E131"/>
    <mergeCell ref="F129:F131"/>
    <mergeCell ref="B132:D132"/>
    <mergeCell ref="F114:F116"/>
    <mergeCell ref="A55:F55"/>
    <mergeCell ref="A60:F60"/>
    <mergeCell ref="A62:F62"/>
    <mergeCell ref="A65:F65"/>
    <mergeCell ref="A67:F67"/>
    <mergeCell ref="A70:F70"/>
    <mergeCell ref="A114:A116"/>
    <mergeCell ref="B114:B116"/>
    <mergeCell ref="C114:C116"/>
    <mergeCell ref="D114:D116"/>
    <mergeCell ref="E114:E116"/>
    <mergeCell ref="A49:F49"/>
    <mergeCell ref="A72:F72"/>
    <mergeCell ref="A75:F75"/>
    <mergeCell ref="A3:F3"/>
    <mergeCell ref="A113:F113"/>
    <mergeCell ref="A52:F52"/>
    <mergeCell ref="F5:F7"/>
    <mergeCell ref="A8:F8"/>
    <mergeCell ref="A25:F25"/>
    <mergeCell ref="A27:F27"/>
    <mergeCell ref="A30:F30"/>
    <mergeCell ref="A33:F33"/>
    <mergeCell ref="A5:A7"/>
    <mergeCell ref="B5:B7"/>
    <mergeCell ref="C5:C7"/>
    <mergeCell ref="D5:D7"/>
    <mergeCell ref="E5:E7"/>
    <mergeCell ref="A35:F35"/>
    <mergeCell ref="A37:F37"/>
    <mergeCell ref="A43:F43"/>
    <mergeCell ref="A46:F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2"/>
  <sheetViews>
    <sheetView topLeftCell="A4" zoomScale="130" zoomScaleNormal="130" workbookViewId="0">
      <selection activeCell="F13" sqref="F13"/>
    </sheetView>
  </sheetViews>
  <sheetFormatPr defaultColWidth="6.140625" defaultRowHeight="18.75" x14ac:dyDescent="0.3"/>
  <cols>
    <col min="1" max="1" width="6.7109375" style="18" customWidth="1"/>
    <col min="2" max="2" width="45.85546875" style="19" customWidth="1"/>
    <col min="3" max="4" width="22.42578125" style="20" customWidth="1"/>
    <col min="5" max="5" width="52" style="19" customWidth="1"/>
    <col min="6" max="6" width="28.140625" style="19" customWidth="1"/>
    <col min="7" max="247" width="9.140625" style="19" customWidth="1"/>
    <col min="248" max="248" width="6.7109375" style="19" customWidth="1"/>
    <col min="249" max="249" width="34" style="19" customWidth="1"/>
    <col min="250" max="250" width="35.28515625" style="19" customWidth="1"/>
    <col min="251" max="251" width="9.5703125" style="19" customWidth="1"/>
    <col min="252" max="255" width="6.140625" style="19"/>
    <col min="256" max="256" width="6.7109375" style="19" customWidth="1"/>
    <col min="257" max="257" width="45.85546875" style="19" customWidth="1"/>
    <col min="258" max="259" width="22.42578125" style="19" customWidth="1"/>
    <col min="260" max="260" width="9.5703125" style="19" customWidth="1"/>
    <col min="261" max="261" width="52" style="19" customWidth="1"/>
    <col min="262" max="262" width="28.140625" style="19" customWidth="1"/>
    <col min="263" max="503" width="9.140625" style="19" customWidth="1"/>
    <col min="504" max="504" width="6.7109375" style="19" customWidth="1"/>
    <col min="505" max="505" width="34" style="19" customWidth="1"/>
    <col min="506" max="506" width="35.28515625" style="19" customWidth="1"/>
    <col min="507" max="507" width="9.5703125" style="19" customWidth="1"/>
    <col min="508" max="511" width="6.140625" style="19"/>
    <col min="512" max="512" width="6.7109375" style="19" customWidth="1"/>
    <col min="513" max="513" width="45.85546875" style="19" customWidth="1"/>
    <col min="514" max="515" width="22.42578125" style="19" customWidth="1"/>
    <col min="516" max="516" width="9.5703125" style="19" customWidth="1"/>
    <col min="517" max="517" width="52" style="19" customWidth="1"/>
    <col min="518" max="518" width="28.140625" style="19" customWidth="1"/>
    <col min="519" max="759" width="9.140625" style="19" customWidth="1"/>
    <col min="760" max="760" width="6.7109375" style="19" customWidth="1"/>
    <col min="761" max="761" width="34" style="19" customWidth="1"/>
    <col min="762" max="762" width="35.28515625" style="19" customWidth="1"/>
    <col min="763" max="763" width="9.5703125" style="19" customWidth="1"/>
    <col min="764" max="767" width="6.140625" style="19"/>
    <col min="768" max="768" width="6.7109375" style="19" customWidth="1"/>
    <col min="769" max="769" width="45.85546875" style="19" customWidth="1"/>
    <col min="770" max="771" width="22.42578125" style="19" customWidth="1"/>
    <col min="772" max="772" width="9.5703125" style="19" customWidth="1"/>
    <col min="773" max="773" width="52" style="19" customWidth="1"/>
    <col min="774" max="774" width="28.140625" style="19" customWidth="1"/>
    <col min="775" max="1015" width="9.140625" style="19" customWidth="1"/>
    <col min="1016" max="1016" width="6.7109375" style="19" customWidth="1"/>
    <col min="1017" max="1017" width="34" style="19" customWidth="1"/>
    <col min="1018" max="1018" width="35.28515625" style="19" customWidth="1"/>
    <col min="1019" max="1019" width="9.5703125" style="19" customWidth="1"/>
    <col min="1020" max="1023" width="6.140625" style="19"/>
    <col min="1024" max="1024" width="6.7109375" style="19" customWidth="1"/>
    <col min="1025" max="1025" width="45.85546875" style="19" customWidth="1"/>
    <col min="1026" max="1027" width="22.42578125" style="19" customWidth="1"/>
    <col min="1028" max="1028" width="9.5703125" style="19" customWidth="1"/>
    <col min="1029" max="1029" width="52" style="19" customWidth="1"/>
    <col min="1030" max="1030" width="28.140625" style="19" customWidth="1"/>
    <col min="1031" max="1271" width="9.140625" style="19" customWidth="1"/>
    <col min="1272" max="1272" width="6.7109375" style="19" customWidth="1"/>
    <col min="1273" max="1273" width="34" style="19" customWidth="1"/>
    <col min="1274" max="1274" width="35.28515625" style="19" customWidth="1"/>
    <col min="1275" max="1275" width="9.5703125" style="19" customWidth="1"/>
    <col min="1276" max="1279" width="6.140625" style="19"/>
    <col min="1280" max="1280" width="6.7109375" style="19" customWidth="1"/>
    <col min="1281" max="1281" width="45.85546875" style="19" customWidth="1"/>
    <col min="1282" max="1283" width="22.42578125" style="19" customWidth="1"/>
    <col min="1284" max="1284" width="9.5703125" style="19" customWidth="1"/>
    <col min="1285" max="1285" width="52" style="19" customWidth="1"/>
    <col min="1286" max="1286" width="28.140625" style="19" customWidth="1"/>
    <col min="1287" max="1527" width="9.140625" style="19" customWidth="1"/>
    <col min="1528" max="1528" width="6.7109375" style="19" customWidth="1"/>
    <col min="1529" max="1529" width="34" style="19" customWidth="1"/>
    <col min="1530" max="1530" width="35.28515625" style="19" customWidth="1"/>
    <col min="1531" max="1531" width="9.5703125" style="19" customWidth="1"/>
    <col min="1532" max="1535" width="6.140625" style="19"/>
    <col min="1536" max="1536" width="6.7109375" style="19" customWidth="1"/>
    <col min="1537" max="1537" width="45.85546875" style="19" customWidth="1"/>
    <col min="1538" max="1539" width="22.42578125" style="19" customWidth="1"/>
    <col min="1540" max="1540" width="9.5703125" style="19" customWidth="1"/>
    <col min="1541" max="1541" width="52" style="19" customWidth="1"/>
    <col min="1542" max="1542" width="28.140625" style="19" customWidth="1"/>
    <col min="1543" max="1783" width="9.140625" style="19" customWidth="1"/>
    <col min="1784" max="1784" width="6.7109375" style="19" customWidth="1"/>
    <col min="1785" max="1785" width="34" style="19" customWidth="1"/>
    <col min="1786" max="1786" width="35.28515625" style="19" customWidth="1"/>
    <col min="1787" max="1787" width="9.5703125" style="19" customWidth="1"/>
    <col min="1788" max="1791" width="6.140625" style="19"/>
    <col min="1792" max="1792" width="6.7109375" style="19" customWidth="1"/>
    <col min="1793" max="1793" width="45.85546875" style="19" customWidth="1"/>
    <col min="1794" max="1795" width="22.42578125" style="19" customWidth="1"/>
    <col min="1796" max="1796" width="9.5703125" style="19" customWidth="1"/>
    <col min="1797" max="1797" width="52" style="19" customWidth="1"/>
    <col min="1798" max="1798" width="28.140625" style="19" customWidth="1"/>
    <col min="1799" max="2039" width="9.140625" style="19" customWidth="1"/>
    <col min="2040" max="2040" width="6.7109375" style="19" customWidth="1"/>
    <col min="2041" max="2041" width="34" style="19" customWidth="1"/>
    <col min="2042" max="2042" width="35.28515625" style="19" customWidth="1"/>
    <col min="2043" max="2043" width="9.5703125" style="19" customWidth="1"/>
    <col min="2044" max="2047" width="6.140625" style="19"/>
    <col min="2048" max="2048" width="6.7109375" style="19" customWidth="1"/>
    <col min="2049" max="2049" width="45.85546875" style="19" customWidth="1"/>
    <col min="2050" max="2051" width="22.42578125" style="19" customWidth="1"/>
    <col min="2052" max="2052" width="9.5703125" style="19" customWidth="1"/>
    <col min="2053" max="2053" width="52" style="19" customWidth="1"/>
    <col min="2054" max="2054" width="28.140625" style="19" customWidth="1"/>
    <col min="2055" max="2295" width="9.140625" style="19" customWidth="1"/>
    <col min="2296" max="2296" width="6.7109375" style="19" customWidth="1"/>
    <col min="2297" max="2297" width="34" style="19" customWidth="1"/>
    <col min="2298" max="2298" width="35.28515625" style="19" customWidth="1"/>
    <col min="2299" max="2299" width="9.5703125" style="19" customWidth="1"/>
    <col min="2300" max="2303" width="6.140625" style="19"/>
    <col min="2304" max="2304" width="6.7109375" style="19" customWidth="1"/>
    <col min="2305" max="2305" width="45.85546875" style="19" customWidth="1"/>
    <col min="2306" max="2307" width="22.42578125" style="19" customWidth="1"/>
    <col min="2308" max="2308" width="9.5703125" style="19" customWidth="1"/>
    <col min="2309" max="2309" width="52" style="19" customWidth="1"/>
    <col min="2310" max="2310" width="28.140625" style="19" customWidth="1"/>
    <col min="2311" max="2551" width="9.140625" style="19" customWidth="1"/>
    <col min="2552" max="2552" width="6.7109375" style="19" customWidth="1"/>
    <col min="2553" max="2553" width="34" style="19" customWidth="1"/>
    <col min="2554" max="2554" width="35.28515625" style="19" customWidth="1"/>
    <col min="2555" max="2555" width="9.5703125" style="19" customWidth="1"/>
    <col min="2556" max="2559" width="6.140625" style="19"/>
    <col min="2560" max="2560" width="6.7109375" style="19" customWidth="1"/>
    <col min="2561" max="2561" width="45.85546875" style="19" customWidth="1"/>
    <col min="2562" max="2563" width="22.42578125" style="19" customWidth="1"/>
    <col min="2564" max="2564" width="9.5703125" style="19" customWidth="1"/>
    <col min="2565" max="2565" width="52" style="19" customWidth="1"/>
    <col min="2566" max="2566" width="28.140625" style="19" customWidth="1"/>
    <col min="2567" max="2807" width="9.140625" style="19" customWidth="1"/>
    <col min="2808" max="2808" width="6.7109375" style="19" customWidth="1"/>
    <col min="2809" max="2809" width="34" style="19" customWidth="1"/>
    <col min="2810" max="2810" width="35.28515625" style="19" customWidth="1"/>
    <col min="2811" max="2811" width="9.5703125" style="19" customWidth="1"/>
    <col min="2812" max="2815" width="6.140625" style="19"/>
    <col min="2816" max="2816" width="6.7109375" style="19" customWidth="1"/>
    <col min="2817" max="2817" width="45.85546875" style="19" customWidth="1"/>
    <col min="2818" max="2819" width="22.42578125" style="19" customWidth="1"/>
    <col min="2820" max="2820" width="9.5703125" style="19" customWidth="1"/>
    <col min="2821" max="2821" width="52" style="19" customWidth="1"/>
    <col min="2822" max="2822" width="28.140625" style="19" customWidth="1"/>
    <col min="2823" max="3063" width="9.140625" style="19" customWidth="1"/>
    <col min="3064" max="3064" width="6.7109375" style="19" customWidth="1"/>
    <col min="3065" max="3065" width="34" style="19" customWidth="1"/>
    <col min="3066" max="3066" width="35.28515625" style="19" customWidth="1"/>
    <col min="3067" max="3067" width="9.5703125" style="19" customWidth="1"/>
    <col min="3068" max="3071" width="6.140625" style="19"/>
    <col min="3072" max="3072" width="6.7109375" style="19" customWidth="1"/>
    <col min="3073" max="3073" width="45.85546875" style="19" customWidth="1"/>
    <col min="3074" max="3075" width="22.42578125" style="19" customWidth="1"/>
    <col min="3076" max="3076" width="9.5703125" style="19" customWidth="1"/>
    <col min="3077" max="3077" width="52" style="19" customWidth="1"/>
    <col min="3078" max="3078" width="28.140625" style="19" customWidth="1"/>
    <col min="3079" max="3319" width="9.140625" style="19" customWidth="1"/>
    <col min="3320" max="3320" width="6.7109375" style="19" customWidth="1"/>
    <col min="3321" max="3321" width="34" style="19" customWidth="1"/>
    <col min="3322" max="3322" width="35.28515625" style="19" customWidth="1"/>
    <col min="3323" max="3323" width="9.5703125" style="19" customWidth="1"/>
    <col min="3324" max="3327" width="6.140625" style="19"/>
    <col min="3328" max="3328" width="6.7109375" style="19" customWidth="1"/>
    <col min="3329" max="3329" width="45.85546875" style="19" customWidth="1"/>
    <col min="3330" max="3331" width="22.42578125" style="19" customWidth="1"/>
    <col min="3332" max="3332" width="9.5703125" style="19" customWidth="1"/>
    <col min="3333" max="3333" width="52" style="19" customWidth="1"/>
    <col min="3334" max="3334" width="28.140625" style="19" customWidth="1"/>
    <col min="3335" max="3575" width="9.140625" style="19" customWidth="1"/>
    <col min="3576" max="3576" width="6.7109375" style="19" customWidth="1"/>
    <col min="3577" max="3577" width="34" style="19" customWidth="1"/>
    <col min="3578" max="3578" width="35.28515625" style="19" customWidth="1"/>
    <col min="3579" max="3579" width="9.5703125" style="19" customWidth="1"/>
    <col min="3580" max="3583" width="6.140625" style="19"/>
    <col min="3584" max="3584" width="6.7109375" style="19" customWidth="1"/>
    <col min="3585" max="3585" width="45.85546875" style="19" customWidth="1"/>
    <col min="3586" max="3587" width="22.42578125" style="19" customWidth="1"/>
    <col min="3588" max="3588" width="9.5703125" style="19" customWidth="1"/>
    <col min="3589" max="3589" width="52" style="19" customWidth="1"/>
    <col min="3590" max="3590" width="28.140625" style="19" customWidth="1"/>
    <col min="3591" max="3831" width="9.140625" style="19" customWidth="1"/>
    <col min="3832" max="3832" width="6.7109375" style="19" customWidth="1"/>
    <col min="3833" max="3833" width="34" style="19" customWidth="1"/>
    <col min="3834" max="3834" width="35.28515625" style="19" customWidth="1"/>
    <col min="3835" max="3835" width="9.5703125" style="19" customWidth="1"/>
    <col min="3836" max="3839" width="6.140625" style="19"/>
    <col min="3840" max="3840" width="6.7109375" style="19" customWidth="1"/>
    <col min="3841" max="3841" width="45.85546875" style="19" customWidth="1"/>
    <col min="3842" max="3843" width="22.42578125" style="19" customWidth="1"/>
    <col min="3844" max="3844" width="9.5703125" style="19" customWidth="1"/>
    <col min="3845" max="3845" width="52" style="19" customWidth="1"/>
    <col min="3846" max="3846" width="28.140625" style="19" customWidth="1"/>
    <col min="3847" max="4087" width="9.140625" style="19" customWidth="1"/>
    <col min="4088" max="4088" width="6.7109375" style="19" customWidth="1"/>
    <col min="4089" max="4089" width="34" style="19" customWidth="1"/>
    <col min="4090" max="4090" width="35.28515625" style="19" customWidth="1"/>
    <col min="4091" max="4091" width="9.5703125" style="19" customWidth="1"/>
    <col min="4092" max="4095" width="6.140625" style="19"/>
    <col min="4096" max="4096" width="6.7109375" style="19" customWidth="1"/>
    <col min="4097" max="4097" width="45.85546875" style="19" customWidth="1"/>
    <col min="4098" max="4099" width="22.42578125" style="19" customWidth="1"/>
    <col min="4100" max="4100" width="9.5703125" style="19" customWidth="1"/>
    <col min="4101" max="4101" width="52" style="19" customWidth="1"/>
    <col min="4102" max="4102" width="28.140625" style="19" customWidth="1"/>
    <col min="4103" max="4343" width="9.140625" style="19" customWidth="1"/>
    <col min="4344" max="4344" width="6.7109375" style="19" customWidth="1"/>
    <col min="4345" max="4345" width="34" style="19" customWidth="1"/>
    <col min="4346" max="4346" width="35.28515625" style="19" customWidth="1"/>
    <col min="4347" max="4347" width="9.5703125" style="19" customWidth="1"/>
    <col min="4348" max="4351" width="6.140625" style="19"/>
    <col min="4352" max="4352" width="6.7109375" style="19" customWidth="1"/>
    <col min="4353" max="4353" width="45.85546875" style="19" customWidth="1"/>
    <col min="4354" max="4355" width="22.42578125" style="19" customWidth="1"/>
    <col min="4356" max="4356" width="9.5703125" style="19" customWidth="1"/>
    <col min="4357" max="4357" width="52" style="19" customWidth="1"/>
    <col min="4358" max="4358" width="28.140625" style="19" customWidth="1"/>
    <col min="4359" max="4599" width="9.140625" style="19" customWidth="1"/>
    <col min="4600" max="4600" width="6.7109375" style="19" customWidth="1"/>
    <col min="4601" max="4601" width="34" style="19" customWidth="1"/>
    <col min="4602" max="4602" width="35.28515625" style="19" customWidth="1"/>
    <col min="4603" max="4603" width="9.5703125" style="19" customWidth="1"/>
    <col min="4604" max="4607" width="6.140625" style="19"/>
    <col min="4608" max="4608" width="6.7109375" style="19" customWidth="1"/>
    <col min="4609" max="4609" width="45.85546875" style="19" customWidth="1"/>
    <col min="4610" max="4611" width="22.42578125" style="19" customWidth="1"/>
    <col min="4612" max="4612" width="9.5703125" style="19" customWidth="1"/>
    <col min="4613" max="4613" width="52" style="19" customWidth="1"/>
    <col min="4614" max="4614" width="28.140625" style="19" customWidth="1"/>
    <col min="4615" max="4855" width="9.140625" style="19" customWidth="1"/>
    <col min="4856" max="4856" width="6.7109375" style="19" customWidth="1"/>
    <col min="4857" max="4857" width="34" style="19" customWidth="1"/>
    <col min="4858" max="4858" width="35.28515625" style="19" customWidth="1"/>
    <col min="4859" max="4859" width="9.5703125" style="19" customWidth="1"/>
    <col min="4860" max="4863" width="6.140625" style="19"/>
    <col min="4864" max="4864" width="6.7109375" style="19" customWidth="1"/>
    <col min="4865" max="4865" width="45.85546875" style="19" customWidth="1"/>
    <col min="4866" max="4867" width="22.42578125" style="19" customWidth="1"/>
    <col min="4868" max="4868" width="9.5703125" style="19" customWidth="1"/>
    <col min="4869" max="4869" width="52" style="19" customWidth="1"/>
    <col min="4870" max="4870" width="28.140625" style="19" customWidth="1"/>
    <col min="4871" max="5111" width="9.140625" style="19" customWidth="1"/>
    <col min="5112" max="5112" width="6.7109375" style="19" customWidth="1"/>
    <col min="5113" max="5113" width="34" style="19" customWidth="1"/>
    <col min="5114" max="5114" width="35.28515625" style="19" customWidth="1"/>
    <col min="5115" max="5115" width="9.5703125" style="19" customWidth="1"/>
    <col min="5116" max="5119" width="6.140625" style="19"/>
    <col min="5120" max="5120" width="6.7109375" style="19" customWidth="1"/>
    <col min="5121" max="5121" width="45.85546875" style="19" customWidth="1"/>
    <col min="5122" max="5123" width="22.42578125" style="19" customWidth="1"/>
    <col min="5124" max="5124" width="9.5703125" style="19" customWidth="1"/>
    <col min="5125" max="5125" width="52" style="19" customWidth="1"/>
    <col min="5126" max="5126" width="28.140625" style="19" customWidth="1"/>
    <col min="5127" max="5367" width="9.140625" style="19" customWidth="1"/>
    <col min="5368" max="5368" width="6.7109375" style="19" customWidth="1"/>
    <col min="5369" max="5369" width="34" style="19" customWidth="1"/>
    <col min="5370" max="5370" width="35.28515625" style="19" customWidth="1"/>
    <col min="5371" max="5371" width="9.5703125" style="19" customWidth="1"/>
    <col min="5372" max="5375" width="6.140625" style="19"/>
    <col min="5376" max="5376" width="6.7109375" style="19" customWidth="1"/>
    <col min="5377" max="5377" width="45.85546875" style="19" customWidth="1"/>
    <col min="5378" max="5379" width="22.42578125" style="19" customWidth="1"/>
    <col min="5380" max="5380" width="9.5703125" style="19" customWidth="1"/>
    <col min="5381" max="5381" width="52" style="19" customWidth="1"/>
    <col min="5382" max="5382" width="28.140625" style="19" customWidth="1"/>
    <col min="5383" max="5623" width="9.140625" style="19" customWidth="1"/>
    <col min="5624" max="5624" width="6.7109375" style="19" customWidth="1"/>
    <col min="5625" max="5625" width="34" style="19" customWidth="1"/>
    <col min="5626" max="5626" width="35.28515625" style="19" customWidth="1"/>
    <col min="5627" max="5627" width="9.5703125" style="19" customWidth="1"/>
    <col min="5628" max="5631" width="6.140625" style="19"/>
    <col min="5632" max="5632" width="6.7109375" style="19" customWidth="1"/>
    <col min="5633" max="5633" width="45.85546875" style="19" customWidth="1"/>
    <col min="5634" max="5635" width="22.42578125" style="19" customWidth="1"/>
    <col min="5636" max="5636" width="9.5703125" style="19" customWidth="1"/>
    <col min="5637" max="5637" width="52" style="19" customWidth="1"/>
    <col min="5638" max="5638" width="28.140625" style="19" customWidth="1"/>
    <col min="5639" max="5879" width="9.140625" style="19" customWidth="1"/>
    <col min="5880" max="5880" width="6.7109375" style="19" customWidth="1"/>
    <col min="5881" max="5881" width="34" style="19" customWidth="1"/>
    <col min="5882" max="5882" width="35.28515625" style="19" customWidth="1"/>
    <col min="5883" max="5883" width="9.5703125" style="19" customWidth="1"/>
    <col min="5884" max="5887" width="6.140625" style="19"/>
    <col min="5888" max="5888" width="6.7109375" style="19" customWidth="1"/>
    <col min="5889" max="5889" width="45.85546875" style="19" customWidth="1"/>
    <col min="5890" max="5891" width="22.42578125" style="19" customWidth="1"/>
    <col min="5892" max="5892" width="9.5703125" style="19" customWidth="1"/>
    <col min="5893" max="5893" width="52" style="19" customWidth="1"/>
    <col min="5894" max="5894" width="28.140625" style="19" customWidth="1"/>
    <col min="5895" max="6135" width="9.140625" style="19" customWidth="1"/>
    <col min="6136" max="6136" width="6.7109375" style="19" customWidth="1"/>
    <col min="6137" max="6137" width="34" style="19" customWidth="1"/>
    <col min="6138" max="6138" width="35.28515625" style="19" customWidth="1"/>
    <col min="6139" max="6139" width="9.5703125" style="19" customWidth="1"/>
    <col min="6140" max="6143" width="6.140625" style="19"/>
    <col min="6144" max="6144" width="6.7109375" style="19" customWidth="1"/>
    <col min="6145" max="6145" width="45.85546875" style="19" customWidth="1"/>
    <col min="6146" max="6147" width="22.42578125" style="19" customWidth="1"/>
    <col min="6148" max="6148" width="9.5703125" style="19" customWidth="1"/>
    <col min="6149" max="6149" width="52" style="19" customWidth="1"/>
    <col min="6150" max="6150" width="28.140625" style="19" customWidth="1"/>
    <col min="6151" max="6391" width="9.140625" style="19" customWidth="1"/>
    <col min="6392" max="6392" width="6.7109375" style="19" customWidth="1"/>
    <col min="6393" max="6393" width="34" style="19" customWidth="1"/>
    <col min="6394" max="6394" width="35.28515625" style="19" customWidth="1"/>
    <col min="6395" max="6395" width="9.5703125" style="19" customWidth="1"/>
    <col min="6396" max="6399" width="6.140625" style="19"/>
    <col min="6400" max="6400" width="6.7109375" style="19" customWidth="1"/>
    <col min="6401" max="6401" width="45.85546875" style="19" customWidth="1"/>
    <col min="6402" max="6403" width="22.42578125" style="19" customWidth="1"/>
    <col min="6404" max="6404" width="9.5703125" style="19" customWidth="1"/>
    <col min="6405" max="6405" width="52" style="19" customWidth="1"/>
    <col min="6406" max="6406" width="28.140625" style="19" customWidth="1"/>
    <col min="6407" max="6647" width="9.140625" style="19" customWidth="1"/>
    <col min="6648" max="6648" width="6.7109375" style="19" customWidth="1"/>
    <col min="6649" max="6649" width="34" style="19" customWidth="1"/>
    <col min="6650" max="6650" width="35.28515625" style="19" customWidth="1"/>
    <col min="6651" max="6651" width="9.5703125" style="19" customWidth="1"/>
    <col min="6652" max="6655" width="6.140625" style="19"/>
    <col min="6656" max="6656" width="6.7109375" style="19" customWidth="1"/>
    <col min="6657" max="6657" width="45.85546875" style="19" customWidth="1"/>
    <col min="6658" max="6659" width="22.42578125" style="19" customWidth="1"/>
    <col min="6660" max="6660" width="9.5703125" style="19" customWidth="1"/>
    <col min="6661" max="6661" width="52" style="19" customWidth="1"/>
    <col min="6662" max="6662" width="28.140625" style="19" customWidth="1"/>
    <col min="6663" max="6903" width="9.140625" style="19" customWidth="1"/>
    <col min="6904" max="6904" width="6.7109375" style="19" customWidth="1"/>
    <col min="6905" max="6905" width="34" style="19" customWidth="1"/>
    <col min="6906" max="6906" width="35.28515625" style="19" customWidth="1"/>
    <col min="6907" max="6907" width="9.5703125" style="19" customWidth="1"/>
    <col min="6908" max="6911" width="6.140625" style="19"/>
    <col min="6912" max="6912" width="6.7109375" style="19" customWidth="1"/>
    <col min="6913" max="6913" width="45.85546875" style="19" customWidth="1"/>
    <col min="6914" max="6915" width="22.42578125" style="19" customWidth="1"/>
    <col min="6916" max="6916" width="9.5703125" style="19" customWidth="1"/>
    <col min="6917" max="6917" width="52" style="19" customWidth="1"/>
    <col min="6918" max="6918" width="28.140625" style="19" customWidth="1"/>
    <col min="6919" max="7159" width="9.140625" style="19" customWidth="1"/>
    <col min="7160" max="7160" width="6.7109375" style="19" customWidth="1"/>
    <col min="7161" max="7161" width="34" style="19" customWidth="1"/>
    <col min="7162" max="7162" width="35.28515625" style="19" customWidth="1"/>
    <col min="7163" max="7163" width="9.5703125" style="19" customWidth="1"/>
    <col min="7164" max="7167" width="6.140625" style="19"/>
    <col min="7168" max="7168" width="6.7109375" style="19" customWidth="1"/>
    <col min="7169" max="7169" width="45.85546875" style="19" customWidth="1"/>
    <col min="7170" max="7171" width="22.42578125" style="19" customWidth="1"/>
    <col min="7172" max="7172" width="9.5703125" style="19" customWidth="1"/>
    <col min="7173" max="7173" width="52" style="19" customWidth="1"/>
    <col min="7174" max="7174" width="28.140625" style="19" customWidth="1"/>
    <col min="7175" max="7415" width="9.140625" style="19" customWidth="1"/>
    <col min="7416" max="7416" width="6.7109375" style="19" customWidth="1"/>
    <col min="7417" max="7417" width="34" style="19" customWidth="1"/>
    <col min="7418" max="7418" width="35.28515625" style="19" customWidth="1"/>
    <col min="7419" max="7419" width="9.5703125" style="19" customWidth="1"/>
    <col min="7420" max="7423" width="6.140625" style="19"/>
    <col min="7424" max="7424" width="6.7109375" style="19" customWidth="1"/>
    <col min="7425" max="7425" width="45.85546875" style="19" customWidth="1"/>
    <col min="7426" max="7427" width="22.42578125" style="19" customWidth="1"/>
    <col min="7428" max="7428" width="9.5703125" style="19" customWidth="1"/>
    <col min="7429" max="7429" width="52" style="19" customWidth="1"/>
    <col min="7430" max="7430" width="28.140625" style="19" customWidth="1"/>
    <col min="7431" max="7671" width="9.140625" style="19" customWidth="1"/>
    <col min="7672" max="7672" width="6.7109375" style="19" customWidth="1"/>
    <col min="7673" max="7673" width="34" style="19" customWidth="1"/>
    <col min="7674" max="7674" width="35.28515625" style="19" customWidth="1"/>
    <col min="7675" max="7675" width="9.5703125" style="19" customWidth="1"/>
    <col min="7676" max="7679" width="6.140625" style="19"/>
    <col min="7680" max="7680" width="6.7109375" style="19" customWidth="1"/>
    <col min="7681" max="7681" width="45.85546875" style="19" customWidth="1"/>
    <col min="7682" max="7683" width="22.42578125" style="19" customWidth="1"/>
    <col min="7684" max="7684" width="9.5703125" style="19" customWidth="1"/>
    <col min="7685" max="7685" width="52" style="19" customWidth="1"/>
    <col min="7686" max="7686" width="28.140625" style="19" customWidth="1"/>
    <col min="7687" max="7927" width="9.140625" style="19" customWidth="1"/>
    <col min="7928" max="7928" width="6.7109375" style="19" customWidth="1"/>
    <col min="7929" max="7929" width="34" style="19" customWidth="1"/>
    <col min="7930" max="7930" width="35.28515625" style="19" customWidth="1"/>
    <col min="7931" max="7931" width="9.5703125" style="19" customWidth="1"/>
    <col min="7932" max="7935" width="6.140625" style="19"/>
    <col min="7936" max="7936" width="6.7109375" style="19" customWidth="1"/>
    <col min="7937" max="7937" width="45.85546875" style="19" customWidth="1"/>
    <col min="7938" max="7939" width="22.42578125" style="19" customWidth="1"/>
    <col min="7940" max="7940" width="9.5703125" style="19" customWidth="1"/>
    <col min="7941" max="7941" width="52" style="19" customWidth="1"/>
    <col min="7942" max="7942" width="28.140625" style="19" customWidth="1"/>
    <col min="7943" max="8183" width="9.140625" style="19" customWidth="1"/>
    <col min="8184" max="8184" width="6.7109375" style="19" customWidth="1"/>
    <col min="8185" max="8185" width="34" style="19" customWidth="1"/>
    <col min="8186" max="8186" width="35.28515625" style="19" customWidth="1"/>
    <col min="8187" max="8187" width="9.5703125" style="19" customWidth="1"/>
    <col min="8188" max="8191" width="6.140625" style="19"/>
    <col min="8192" max="8192" width="6.7109375" style="19" customWidth="1"/>
    <col min="8193" max="8193" width="45.85546875" style="19" customWidth="1"/>
    <col min="8194" max="8195" width="22.42578125" style="19" customWidth="1"/>
    <col min="8196" max="8196" width="9.5703125" style="19" customWidth="1"/>
    <col min="8197" max="8197" width="52" style="19" customWidth="1"/>
    <col min="8198" max="8198" width="28.140625" style="19" customWidth="1"/>
    <col min="8199" max="8439" width="9.140625" style="19" customWidth="1"/>
    <col min="8440" max="8440" width="6.7109375" style="19" customWidth="1"/>
    <col min="8441" max="8441" width="34" style="19" customWidth="1"/>
    <col min="8442" max="8442" width="35.28515625" style="19" customWidth="1"/>
    <col min="8443" max="8443" width="9.5703125" style="19" customWidth="1"/>
    <col min="8444" max="8447" width="6.140625" style="19"/>
    <col min="8448" max="8448" width="6.7109375" style="19" customWidth="1"/>
    <col min="8449" max="8449" width="45.85546875" style="19" customWidth="1"/>
    <col min="8450" max="8451" width="22.42578125" style="19" customWidth="1"/>
    <col min="8452" max="8452" width="9.5703125" style="19" customWidth="1"/>
    <col min="8453" max="8453" width="52" style="19" customWidth="1"/>
    <col min="8454" max="8454" width="28.140625" style="19" customWidth="1"/>
    <col min="8455" max="8695" width="9.140625" style="19" customWidth="1"/>
    <col min="8696" max="8696" width="6.7109375" style="19" customWidth="1"/>
    <col min="8697" max="8697" width="34" style="19" customWidth="1"/>
    <col min="8698" max="8698" width="35.28515625" style="19" customWidth="1"/>
    <col min="8699" max="8699" width="9.5703125" style="19" customWidth="1"/>
    <col min="8700" max="8703" width="6.140625" style="19"/>
    <col min="8704" max="8704" width="6.7109375" style="19" customWidth="1"/>
    <col min="8705" max="8705" width="45.85546875" style="19" customWidth="1"/>
    <col min="8706" max="8707" width="22.42578125" style="19" customWidth="1"/>
    <col min="8708" max="8708" width="9.5703125" style="19" customWidth="1"/>
    <col min="8709" max="8709" width="52" style="19" customWidth="1"/>
    <col min="8710" max="8710" width="28.140625" style="19" customWidth="1"/>
    <col min="8711" max="8951" width="9.140625" style="19" customWidth="1"/>
    <col min="8952" max="8952" width="6.7109375" style="19" customWidth="1"/>
    <col min="8953" max="8953" width="34" style="19" customWidth="1"/>
    <col min="8954" max="8954" width="35.28515625" style="19" customWidth="1"/>
    <col min="8955" max="8955" width="9.5703125" style="19" customWidth="1"/>
    <col min="8956" max="8959" width="6.140625" style="19"/>
    <col min="8960" max="8960" width="6.7109375" style="19" customWidth="1"/>
    <col min="8961" max="8961" width="45.85546875" style="19" customWidth="1"/>
    <col min="8962" max="8963" width="22.42578125" style="19" customWidth="1"/>
    <col min="8964" max="8964" width="9.5703125" style="19" customWidth="1"/>
    <col min="8965" max="8965" width="52" style="19" customWidth="1"/>
    <col min="8966" max="8966" width="28.140625" style="19" customWidth="1"/>
    <col min="8967" max="9207" width="9.140625" style="19" customWidth="1"/>
    <col min="9208" max="9208" width="6.7109375" style="19" customWidth="1"/>
    <col min="9209" max="9209" width="34" style="19" customWidth="1"/>
    <col min="9210" max="9210" width="35.28515625" style="19" customWidth="1"/>
    <col min="9211" max="9211" width="9.5703125" style="19" customWidth="1"/>
    <col min="9212" max="9215" width="6.140625" style="19"/>
    <col min="9216" max="9216" width="6.7109375" style="19" customWidth="1"/>
    <col min="9217" max="9217" width="45.85546875" style="19" customWidth="1"/>
    <col min="9218" max="9219" width="22.42578125" style="19" customWidth="1"/>
    <col min="9220" max="9220" width="9.5703125" style="19" customWidth="1"/>
    <col min="9221" max="9221" width="52" style="19" customWidth="1"/>
    <col min="9222" max="9222" width="28.140625" style="19" customWidth="1"/>
    <col min="9223" max="9463" width="9.140625" style="19" customWidth="1"/>
    <col min="9464" max="9464" width="6.7109375" style="19" customWidth="1"/>
    <col min="9465" max="9465" width="34" style="19" customWidth="1"/>
    <col min="9466" max="9466" width="35.28515625" style="19" customWidth="1"/>
    <col min="9467" max="9467" width="9.5703125" style="19" customWidth="1"/>
    <col min="9468" max="9471" width="6.140625" style="19"/>
    <col min="9472" max="9472" width="6.7109375" style="19" customWidth="1"/>
    <col min="9473" max="9473" width="45.85546875" style="19" customWidth="1"/>
    <col min="9474" max="9475" width="22.42578125" style="19" customWidth="1"/>
    <col min="9476" max="9476" width="9.5703125" style="19" customWidth="1"/>
    <col min="9477" max="9477" width="52" style="19" customWidth="1"/>
    <col min="9478" max="9478" width="28.140625" style="19" customWidth="1"/>
    <col min="9479" max="9719" width="9.140625" style="19" customWidth="1"/>
    <col min="9720" max="9720" width="6.7109375" style="19" customWidth="1"/>
    <col min="9721" max="9721" width="34" style="19" customWidth="1"/>
    <col min="9722" max="9722" width="35.28515625" style="19" customWidth="1"/>
    <col min="9723" max="9723" width="9.5703125" style="19" customWidth="1"/>
    <col min="9724" max="9727" width="6.140625" style="19"/>
    <col min="9728" max="9728" width="6.7109375" style="19" customWidth="1"/>
    <col min="9729" max="9729" width="45.85546875" style="19" customWidth="1"/>
    <col min="9730" max="9731" width="22.42578125" style="19" customWidth="1"/>
    <col min="9732" max="9732" width="9.5703125" style="19" customWidth="1"/>
    <col min="9733" max="9733" width="52" style="19" customWidth="1"/>
    <col min="9734" max="9734" width="28.140625" style="19" customWidth="1"/>
    <col min="9735" max="9975" width="9.140625" style="19" customWidth="1"/>
    <col min="9976" max="9976" width="6.7109375" style="19" customWidth="1"/>
    <col min="9977" max="9977" width="34" style="19" customWidth="1"/>
    <col min="9978" max="9978" width="35.28515625" style="19" customWidth="1"/>
    <col min="9979" max="9979" width="9.5703125" style="19" customWidth="1"/>
    <col min="9980" max="9983" width="6.140625" style="19"/>
    <col min="9984" max="9984" width="6.7109375" style="19" customWidth="1"/>
    <col min="9985" max="9985" width="45.85546875" style="19" customWidth="1"/>
    <col min="9986" max="9987" width="22.42578125" style="19" customWidth="1"/>
    <col min="9988" max="9988" width="9.5703125" style="19" customWidth="1"/>
    <col min="9989" max="9989" width="52" style="19" customWidth="1"/>
    <col min="9990" max="9990" width="28.140625" style="19" customWidth="1"/>
    <col min="9991" max="10231" width="9.140625" style="19" customWidth="1"/>
    <col min="10232" max="10232" width="6.7109375" style="19" customWidth="1"/>
    <col min="10233" max="10233" width="34" style="19" customWidth="1"/>
    <col min="10234" max="10234" width="35.28515625" style="19" customWidth="1"/>
    <col min="10235" max="10235" width="9.5703125" style="19" customWidth="1"/>
    <col min="10236" max="10239" width="6.140625" style="19"/>
    <col min="10240" max="10240" width="6.7109375" style="19" customWidth="1"/>
    <col min="10241" max="10241" width="45.85546875" style="19" customWidth="1"/>
    <col min="10242" max="10243" width="22.42578125" style="19" customWidth="1"/>
    <col min="10244" max="10244" width="9.5703125" style="19" customWidth="1"/>
    <col min="10245" max="10245" width="52" style="19" customWidth="1"/>
    <col min="10246" max="10246" width="28.140625" style="19" customWidth="1"/>
    <col min="10247" max="10487" width="9.140625" style="19" customWidth="1"/>
    <col min="10488" max="10488" width="6.7109375" style="19" customWidth="1"/>
    <col min="10489" max="10489" width="34" style="19" customWidth="1"/>
    <col min="10490" max="10490" width="35.28515625" style="19" customWidth="1"/>
    <col min="10491" max="10491" width="9.5703125" style="19" customWidth="1"/>
    <col min="10492" max="10495" width="6.140625" style="19"/>
    <col min="10496" max="10496" width="6.7109375" style="19" customWidth="1"/>
    <col min="10497" max="10497" width="45.85546875" style="19" customWidth="1"/>
    <col min="10498" max="10499" width="22.42578125" style="19" customWidth="1"/>
    <col min="10500" max="10500" width="9.5703125" style="19" customWidth="1"/>
    <col min="10501" max="10501" width="52" style="19" customWidth="1"/>
    <col min="10502" max="10502" width="28.140625" style="19" customWidth="1"/>
    <col min="10503" max="10743" width="9.140625" style="19" customWidth="1"/>
    <col min="10744" max="10744" width="6.7109375" style="19" customWidth="1"/>
    <col min="10745" max="10745" width="34" style="19" customWidth="1"/>
    <col min="10746" max="10746" width="35.28515625" style="19" customWidth="1"/>
    <col min="10747" max="10747" width="9.5703125" style="19" customWidth="1"/>
    <col min="10748" max="10751" width="6.140625" style="19"/>
    <col min="10752" max="10752" width="6.7109375" style="19" customWidth="1"/>
    <col min="10753" max="10753" width="45.85546875" style="19" customWidth="1"/>
    <col min="10754" max="10755" width="22.42578125" style="19" customWidth="1"/>
    <col min="10756" max="10756" width="9.5703125" style="19" customWidth="1"/>
    <col min="10757" max="10757" width="52" style="19" customWidth="1"/>
    <col min="10758" max="10758" width="28.140625" style="19" customWidth="1"/>
    <col min="10759" max="10999" width="9.140625" style="19" customWidth="1"/>
    <col min="11000" max="11000" width="6.7109375" style="19" customWidth="1"/>
    <col min="11001" max="11001" width="34" style="19" customWidth="1"/>
    <col min="11002" max="11002" width="35.28515625" style="19" customWidth="1"/>
    <col min="11003" max="11003" width="9.5703125" style="19" customWidth="1"/>
    <col min="11004" max="11007" width="6.140625" style="19"/>
    <col min="11008" max="11008" width="6.7109375" style="19" customWidth="1"/>
    <col min="11009" max="11009" width="45.85546875" style="19" customWidth="1"/>
    <col min="11010" max="11011" width="22.42578125" style="19" customWidth="1"/>
    <col min="11012" max="11012" width="9.5703125" style="19" customWidth="1"/>
    <col min="11013" max="11013" width="52" style="19" customWidth="1"/>
    <col min="11014" max="11014" width="28.140625" style="19" customWidth="1"/>
    <col min="11015" max="11255" width="9.140625" style="19" customWidth="1"/>
    <col min="11256" max="11256" width="6.7109375" style="19" customWidth="1"/>
    <col min="11257" max="11257" width="34" style="19" customWidth="1"/>
    <col min="11258" max="11258" width="35.28515625" style="19" customWidth="1"/>
    <col min="11259" max="11259" width="9.5703125" style="19" customWidth="1"/>
    <col min="11260" max="11263" width="6.140625" style="19"/>
    <col min="11264" max="11264" width="6.7109375" style="19" customWidth="1"/>
    <col min="11265" max="11265" width="45.85546875" style="19" customWidth="1"/>
    <col min="11266" max="11267" width="22.42578125" style="19" customWidth="1"/>
    <col min="11268" max="11268" width="9.5703125" style="19" customWidth="1"/>
    <col min="11269" max="11269" width="52" style="19" customWidth="1"/>
    <col min="11270" max="11270" width="28.140625" style="19" customWidth="1"/>
    <col min="11271" max="11511" width="9.140625" style="19" customWidth="1"/>
    <col min="11512" max="11512" width="6.7109375" style="19" customWidth="1"/>
    <col min="11513" max="11513" width="34" style="19" customWidth="1"/>
    <col min="11514" max="11514" width="35.28515625" style="19" customWidth="1"/>
    <col min="11515" max="11515" width="9.5703125" style="19" customWidth="1"/>
    <col min="11516" max="11519" width="6.140625" style="19"/>
    <col min="11520" max="11520" width="6.7109375" style="19" customWidth="1"/>
    <col min="11521" max="11521" width="45.85546875" style="19" customWidth="1"/>
    <col min="11522" max="11523" width="22.42578125" style="19" customWidth="1"/>
    <col min="11524" max="11524" width="9.5703125" style="19" customWidth="1"/>
    <col min="11525" max="11525" width="52" style="19" customWidth="1"/>
    <col min="11526" max="11526" width="28.140625" style="19" customWidth="1"/>
    <col min="11527" max="11767" width="9.140625" style="19" customWidth="1"/>
    <col min="11768" max="11768" width="6.7109375" style="19" customWidth="1"/>
    <col min="11769" max="11769" width="34" style="19" customWidth="1"/>
    <col min="11770" max="11770" width="35.28515625" style="19" customWidth="1"/>
    <col min="11771" max="11771" width="9.5703125" style="19" customWidth="1"/>
    <col min="11772" max="11775" width="6.140625" style="19"/>
    <col min="11776" max="11776" width="6.7109375" style="19" customWidth="1"/>
    <col min="11777" max="11777" width="45.85546875" style="19" customWidth="1"/>
    <col min="11778" max="11779" width="22.42578125" style="19" customWidth="1"/>
    <col min="11780" max="11780" width="9.5703125" style="19" customWidth="1"/>
    <col min="11781" max="11781" width="52" style="19" customWidth="1"/>
    <col min="11782" max="11782" width="28.140625" style="19" customWidth="1"/>
    <col min="11783" max="12023" width="9.140625" style="19" customWidth="1"/>
    <col min="12024" max="12024" width="6.7109375" style="19" customWidth="1"/>
    <col min="12025" max="12025" width="34" style="19" customWidth="1"/>
    <col min="12026" max="12026" width="35.28515625" style="19" customWidth="1"/>
    <col min="12027" max="12027" width="9.5703125" style="19" customWidth="1"/>
    <col min="12028" max="12031" width="6.140625" style="19"/>
    <col min="12032" max="12032" width="6.7109375" style="19" customWidth="1"/>
    <col min="12033" max="12033" width="45.85546875" style="19" customWidth="1"/>
    <col min="12034" max="12035" width="22.42578125" style="19" customWidth="1"/>
    <col min="12036" max="12036" width="9.5703125" style="19" customWidth="1"/>
    <col min="12037" max="12037" width="52" style="19" customWidth="1"/>
    <col min="12038" max="12038" width="28.140625" style="19" customWidth="1"/>
    <col min="12039" max="12279" width="9.140625" style="19" customWidth="1"/>
    <col min="12280" max="12280" width="6.7109375" style="19" customWidth="1"/>
    <col min="12281" max="12281" width="34" style="19" customWidth="1"/>
    <col min="12282" max="12282" width="35.28515625" style="19" customWidth="1"/>
    <col min="12283" max="12283" width="9.5703125" style="19" customWidth="1"/>
    <col min="12284" max="12287" width="6.140625" style="19"/>
    <col min="12288" max="12288" width="6.7109375" style="19" customWidth="1"/>
    <col min="12289" max="12289" width="45.85546875" style="19" customWidth="1"/>
    <col min="12290" max="12291" width="22.42578125" style="19" customWidth="1"/>
    <col min="12292" max="12292" width="9.5703125" style="19" customWidth="1"/>
    <col min="12293" max="12293" width="52" style="19" customWidth="1"/>
    <col min="12294" max="12294" width="28.140625" style="19" customWidth="1"/>
    <col min="12295" max="12535" width="9.140625" style="19" customWidth="1"/>
    <col min="12536" max="12536" width="6.7109375" style="19" customWidth="1"/>
    <col min="12537" max="12537" width="34" style="19" customWidth="1"/>
    <col min="12538" max="12538" width="35.28515625" style="19" customWidth="1"/>
    <col min="12539" max="12539" width="9.5703125" style="19" customWidth="1"/>
    <col min="12540" max="12543" width="6.140625" style="19"/>
    <col min="12544" max="12544" width="6.7109375" style="19" customWidth="1"/>
    <col min="12545" max="12545" width="45.85546875" style="19" customWidth="1"/>
    <col min="12546" max="12547" width="22.42578125" style="19" customWidth="1"/>
    <col min="12548" max="12548" width="9.5703125" style="19" customWidth="1"/>
    <col min="12549" max="12549" width="52" style="19" customWidth="1"/>
    <col min="12550" max="12550" width="28.140625" style="19" customWidth="1"/>
    <col min="12551" max="12791" width="9.140625" style="19" customWidth="1"/>
    <col min="12792" max="12792" width="6.7109375" style="19" customWidth="1"/>
    <col min="12793" max="12793" width="34" style="19" customWidth="1"/>
    <col min="12794" max="12794" width="35.28515625" style="19" customWidth="1"/>
    <col min="12795" max="12795" width="9.5703125" style="19" customWidth="1"/>
    <col min="12796" max="12799" width="6.140625" style="19"/>
    <col min="12800" max="12800" width="6.7109375" style="19" customWidth="1"/>
    <col min="12801" max="12801" width="45.85546875" style="19" customWidth="1"/>
    <col min="12802" max="12803" width="22.42578125" style="19" customWidth="1"/>
    <col min="12804" max="12804" width="9.5703125" style="19" customWidth="1"/>
    <col min="12805" max="12805" width="52" style="19" customWidth="1"/>
    <col min="12806" max="12806" width="28.140625" style="19" customWidth="1"/>
    <col min="12807" max="13047" width="9.140625" style="19" customWidth="1"/>
    <col min="13048" max="13048" width="6.7109375" style="19" customWidth="1"/>
    <col min="13049" max="13049" width="34" style="19" customWidth="1"/>
    <col min="13050" max="13050" width="35.28515625" style="19" customWidth="1"/>
    <col min="13051" max="13051" width="9.5703125" style="19" customWidth="1"/>
    <col min="13052" max="13055" width="6.140625" style="19"/>
    <col min="13056" max="13056" width="6.7109375" style="19" customWidth="1"/>
    <col min="13057" max="13057" width="45.85546875" style="19" customWidth="1"/>
    <col min="13058" max="13059" width="22.42578125" style="19" customWidth="1"/>
    <col min="13060" max="13060" width="9.5703125" style="19" customWidth="1"/>
    <col min="13061" max="13061" width="52" style="19" customWidth="1"/>
    <col min="13062" max="13062" width="28.140625" style="19" customWidth="1"/>
    <col min="13063" max="13303" width="9.140625" style="19" customWidth="1"/>
    <col min="13304" max="13304" width="6.7109375" style="19" customWidth="1"/>
    <col min="13305" max="13305" width="34" style="19" customWidth="1"/>
    <col min="13306" max="13306" width="35.28515625" style="19" customWidth="1"/>
    <col min="13307" max="13307" width="9.5703125" style="19" customWidth="1"/>
    <col min="13308" max="13311" width="6.140625" style="19"/>
    <col min="13312" max="13312" width="6.7109375" style="19" customWidth="1"/>
    <col min="13313" max="13313" width="45.85546875" style="19" customWidth="1"/>
    <col min="13314" max="13315" width="22.42578125" style="19" customWidth="1"/>
    <col min="13316" max="13316" width="9.5703125" style="19" customWidth="1"/>
    <col min="13317" max="13317" width="52" style="19" customWidth="1"/>
    <col min="13318" max="13318" width="28.140625" style="19" customWidth="1"/>
    <col min="13319" max="13559" width="9.140625" style="19" customWidth="1"/>
    <col min="13560" max="13560" width="6.7109375" style="19" customWidth="1"/>
    <col min="13561" max="13561" width="34" style="19" customWidth="1"/>
    <col min="13562" max="13562" width="35.28515625" style="19" customWidth="1"/>
    <col min="13563" max="13563" width="9.5703125" style="19" customWidth="1"/>
    <col min="13564" max="13567" width="6.140625" style="19"/>
    <col min="13568" max="13568" width="6.7109375" style="19" customWidth="1"/>
    <col min="13569" max="13569" width="45.85546875" style="19" customWidth="1"/>
    <col min="13570" max="13571" width="22.42578125" style="19" customWidth="1"/>
    <col min="13572" max="13572" width="9.5703125" style="19" customWidth="1"/>
    <col min="13573" max="13573" width="52" style="19" customWidth="1"/>
    <col min="13574" max="13574" width="28.140625" style="19" customWidth="1"/>
    <col min="13575" max="13815" width="9.140625" style="19" customWidth="1"/>
    <col min="13816" max="13816" width="6.7109375" style="19" customWidth="1"/>
    <col min="13817" max="13817" width="34" style="19" customWidth="1"/>
    <col min="13818" max="13818" width="35.28515625" style="19" customWidth="1"/>
    <col min="13819" max="13819" width="9.5703125" style="19" customWidth="1"/>
    <col min="13820" max="13823" width="6.140625" style="19"/>
    <col min="13824" max="13824" width="6.7109375" style="19" customWidth="1"/>
    <col min="13825" max="13825" width="45.85546875" style="19" customWidth="1"/>
    <col min="13826" max="13827" width="22.42578125" style="19" customWidth="1"/>
    <col min="13828" max="13828" width="9.5703125" style="19" customWidth="1"/>
    <col min="13829" max="13829" width="52" style="19" customWidth="1"/>
    <col min="13830" max="13830" width="28.140625" style="19" customWidth="1"/>
    <col min="13831" max="14071" width="9.140625" style="19" customWidth="1"/>
    <col min="14072" max="14072" width="6.7109375" style="19" customWidth="1"/>
    <col min="14073" max="14073" width="34" style="19" customWidth="1"/>
    <col min="14074" max="14074" width="35.28515625" style="19" customWidth="1"/>
    <col min="14075" max="14075" width="9.5703125" style="19" customWidth="1"/>
    <col min="14076" max="14079" width="6.140625" style="19"/>
    <col min="14080" max="14080" width="6.7109375" style="19" customWidth="1"/>
    <col min="14081" max="14081" width="45.85546875" style="19" customWidth="1"/>
    <col min="14082" max="14083" width="22.42578125" style="19" customWidth="1"/>
    <col min="14084" max="14084" width="9.5703125" style="19" customWidth="1"/>
    <col min="14085" max="14085" width="52" style="19" customWidth="1"/>
    <col min="14086" max="14086" width="28.140625" style="19" customWidth="1"/>
    <col min="14087" max="14327" width="9.140625" style="19" customWidth="1"/>
    <col min="14328" max="14328" width="6.7109375" style="19" customWidth="1"/>
    <col min="14329" max="14329" width="34" style="19" customWidth="1"/>
    <col min="14330" max="14330" width="35.28515625" style="19" customWidth="1"/>
    <col min="14331" max="14331" width="9.5703125" style="19" customWidth="1"/>
    <col min="14332" max="14335" width="6.140625" style="19"/>
    <col min="14336" max="14336" width="6.7109375" style="19" customWidth="1"/>
    <col min="14337" max="14337" width="45.85546875" style="19" customWidth="1"/>
    <col min="14338" max="14339" width="22.42578125" style="19" customWidth="1"/>
    <col min="14340" max="14340" width="9.5703125" style="19" customWidth="1"/>
    <col min="14341" max="14341" width="52" style="19" customWidth="1"/>
    <col min="14342" max="14342" width="28.140625" style="19" customWidth="1"/>
    <col min="14343" max="14583" width="9.140625" style="19" customWidth="1"/>
    <col min="14584" max="14584" width="6.7109375" style="19" customWidth="1"/>
    <col min="14585" max="14585" width="34" style="19" customWidth="1"/>
    <col min="14586" max="14586" width="35.28515625" style="19" customWidth="1"/>
    <col min="14587" max="14587" width="9.5703125" style="19" customWidth="1"/>
    <col min="14588" max="14591" width="6.140625" style="19"/>
    <col min="14592" max="14592" width="6.7109375" style="19" customWidth="1"/>
    <col min="14593" max="14593" width="45.85546875" style="19" customWidth="1"/>
    <col min="14594" max="14595" width="22.42578125" style="19" customWidth="1"/>
    <col min="14596" max="14596" width="9.5703125" style="19" customWidth="1"/>
    <col min="14597" max="14597" width="52" style="19" customWidth="1"/>
    <col min="14598" max="14598" width="28.140625" style="19" customWidth="1"/>
    <col min="14599" max="14839" width="9.140625" style="19" customWidth="1"/>
    <col min="14840" max="14840" width="6.7109375" style="19" customWidth="1"/>
    <col min="14841" max="14841" width="34" style="19" customWidth="1"/>
    <col min="14842" max="14842" width="35.28515625" style="19" customWidth="1"/>
    <col min="14843" max="14843" width="9.5703125" style="19" customWidth="1"/>
    <col min="14844" max="14847" width="6.140625" style="19"/>
    <col min="14848" max="14848" width="6.7109375" style="19" customWidth="1"/>
    <col min="14849" max="14849" width="45.85546875" style="19" customWidth="1"/>
    <col min="14850" max="14851" width="22.42578125" style="19" customWidth="1"/>
    <col min="14852" max="14852" width="9.5703125" style="19" customWidth="1"/>
    <col min="14853" max="14853" width="52" style="19" customWidth="1"/>
    <col min="14854" max="14854" width="28.140625" style="19" customWidth="1"/>
    <col min="14855" max="15095" width="9.140625" style="19" customWidth="1"/>
    <col min="15096" max="15096" width="6.7109375" style="19" customWidth="1"/>
    <col min="15097" max="15097" width="34" style="19" customWidth="1"/>
    <col min="15098" max="15098" width="35.28515625" style="19" customWidth="1"/>
    <col min="15099" max="15099" width="9.5703125" style="19" customWidth="1"/>
    <col min="15100" max="15103" width="6.140625" style="19"/>
    <col min="15104" max="15104" width="6.7109375" style="19" customWidth="1"/>
    <col min="15105" max="15105" width="45.85546875" style="19" customWidth="1"/>
    <col min="15106" max="15107" width="22.42578125" style="19" customWidth="1"/>
    <col min="15108" max="15108" width="9.5703125" style="19" customWidth="1"/>
    <col min="15109" max="15109" width="52" style="19" customWidth="1"/>
    <col min="15110" max="15110" width="28.140625" style="19" customWidth="1"/>
    <col min="15111" max="15351" width="9.140625" style="19" customWidth="1"/>
    <col min="15352" max="15352" width="6.7109375" style="19" customWidth="1"/>
    <col min="15353" max="15353" width="34" style="19" customWidth="1"/>
    <col min="15354" max="15354" width="35.28515625" style="19" customWidth="1"/>
    <col min="15355" max="15355" width="9.5703125" style="19" customWidth="1"/>
    <col min="15356" max="15359" width="6.140625" style="19"/>
    <col min="15360" max="15360" width="6.7109375" style="19" customWidth="1"/>
    <col min="15361" max="15361" width="45.85546875" style="19" customWidth="1"/>
    <col min="15362" max="15363" width="22.42578125" style="19" customWidth="1"/>
    <col min="15364" max="15364" width="9.5703125" style="19" customWidth="1"/>
    <col min="15365" max="15365" width="52" style="19" customWidth="1"/>
    <col min="15366" max="15366" width="28.140625" style="19" customWidth="1"/>
    <col min="15367" max="15607" width="9.140625" style="19" customWidth="1"/>
    <col min="15608" max="15608" width="6.7109375" style="19" customWidth="1"/>
    <col min="15609" max="15609" width="34" style="19" customWidth="1"/>
    <col min="15610" max="15610" width="35.28515625" style="19" customWidth="1"/>
    <col min="15611" max="15611" width="9.5703125" style="19" customWidth="1"/>
    <col min="15612" max="15615" width="6.140625" style="19"/>
    <col min="15616" max="15616" width="6.7109375" style="19" customWidth="1"/>
    <col min="15617" max="15617" width="45.85546875" style="19" customWidth="1"/>
    <col min="15618" max="15619" width="22.42578125" style="19" customWidth="1"/>
    <col min="15620" max="15620" width="9.5703125" style="19" customWidth="1"/>
    <col min="15621" max="15621" width="52" style="19" customWidth="1"/>
    <col min="15622" max="15622" width="28.140625" style="19" customWidth="1"/>
    <col min="15623" max="15863" width="9.140625" style="19" customWidth="1"/>
    <col min="15864" max="15864" width="6.7109375" style="19" customWidth="1"/>
    <col min="15865" max="15865" width="34" style="19" customWidth="1"/>
    <col min="15866" max="15866" width="35.28515625" style="19" customWidth="1"/>
    <col min="15867" max="15867" width="9.5703125" style="19" customWidth="1"/>
    <col min="15868" max="15871" width="6.140625" style="19"/>
    <col min="15872" max="15872" width="6.7109375" style="19" customWidth="1"/>
    <col min="15873" max="15873" width="45.85546875" style="19" customWidth="1"/>
    <col min="15874" max="15875" width="22.42578125" style="19" customWidth="1"/>
    <col min="15876" max="15876" width="9.5703125" style="19" customWidth="1"/>
    <col min="15877" max="15877" width="52" style="19" customWidth="1"/>
    <col min="15878" max="15878" width="28.140625" style="19" customWidth="1"/>
    <col min="15879" max="16119" width="9.140625" style="19" customWidth="1"/>
    <col min="16120" max="16120" width="6.7109375" style="19" customWidth="1"/>
    <col min="16121" max="16121" width="34" style="19" customWidth="1"/>
    <col min="16122" max="16122" width="35.28515625" style="19" customWidth="1"/>
    <col min="16123" max="16123" width="9.5703125" style="19" customWidth="1"/>
    <col min="16124" max="16127" width="6.140625" style="19"/>
    <col min="16128" max="16128" width="6.7109375" style="19" customWidth="1"/>
    <col min="16129" max="16129" width="45.85546875" style="19" customWidth="1"/>
    <col min="16130" max="16131" width="22.42578125" style="19" customWidth="1"/>
    <col min="16132" max="16132" width="9.5703125" style="19" customWidth="1"/>
    <col min="16133" max="16133" width="52" style="19" customWidth="1"/>
    <col min="16134" max="16134" width="28.140625" style="19" customWidth="1"/>
    <col min="16135" max="16375" width="9.140625" style="19" customWidth="1"/>
    <col min="16376" max="16376" width="6.7109375" style="19" customWidth="1"/>
    <col min="16377" max="16377" width="34" style="19" customWidth="1"/>
    <col min="16378" max="16378" width="35.28515625" style="19" customWidth="1"/>
    <col min="16379" max="16379" width="9.5703125" style="19" customWidth="1"/>
    <col min="16380" max="16384" width="6.140625" style="19"/>
  </cols>
  <sheetData>
    <row r="2" spans="1:6" x14ac:dyDescent="0.3">
      <c r="A2" s="139" t="s">
        <v>114</v>
      </c>
      <c r="B2" s="139"/>
      <c r="C2" s="139"/>
      <c r="D2" s="139"/>
      <c r="E2" s="139"/>
      <c r="F2" s="139"/>
    </row>
    <row r="3" spans="1:6" x14ac:dyDescent="0.3">
      <c r="A3" s="140" t="s">
        <v>34</v>
      </c>
      <c r="B3" s="140"/>
      <c r="C3" s="140"/>
      <c r="D3" s="140"/>
      <c r="E3" s="140"/>
      <c r="F3" s="140"/>
    </row>
    <row r="5" spans="1:6" ht="37.5" x14ac:dyDescent="0.3">
      <c r="A5" s="21" t="s">
        <v>1</v>
      </c>
      <c r="B5" s="21" t="s">
        <v>35</v>
      </c>
      <c r="C5" s="21" t="s">
        <v>36</v>
      </c>
      <c r="D5" s="21" t="s">
        <v>37</v>
      </c>
      <c r="E5" s="22" t="s">
        <v>38</v>
      </c>
      <c r="F5" s="22" t="s">
        <v>38</v>
      </c>
    </row>
    <row r="6" spans="1:6" s="29" customFormat="1" x14ac:dyDescent="0.3">
      <c r="A6" s="23">
        <v>1</v>
      </c>
      <c r="B6" s="24" t="s">
        <v>39</v>
      </c>
      <c r="C6" s="25" t="s">
        <v>40</v>
      </c>
      <c r="D6" s="26">
        <v>2018</v>
      </c>
      <c r="E6" s="27" t="s">
        <v>41</v>
      </c>
      <c r="F6" s="28" t="s">
        <v>42</v>
      </c>
    </row>
    <row r="7" spans="1:6" x14ac:dyDescent="0.3">
      <c r="A7" s="23">
        <f>+A6+1</f>
        <v>2</v>
      </c>
      <c r="B7" s="24" t="s">
        <v>43</v>
      </c>
      <c r="C7" s="26" t="s">
        <v>44</v>
      </c>
      <c r="D7" s="26">
        <v>2017</v>
      </c>
      <c r="E7" s="27" t="s">
        <v>45</v>
      </c>
      <c r="F7" s="28" t="s">
        <v>46</v>
      </c>
    </row>
    <row r="8" spans="1:6" x14ac:dyDescent="0.3">
      <c r="A8" s="23">
        <f t="shared" ref="A8:A23" si="0">+A7+1</f>
        <v>3</v>
      </c>
      <c r="B8" s="24" t="s">
        <v>47</v>
      </c>
      <c r="C8" s="26" t="s">
        <v>48</v>
      </c>
      <c r="D8" s="26">
        <v>2017</v>
      </c>
      <c r="E8" s="27" t="s">
        <v>49</v>
      </c>
      <c r="F8" s="28" t="s">
        <v>50</v>
      </c>
    </row>
    <row r="9" spans="1:6" x14ac:dyDescent="0.3">
      <c r="A9" s="23">
        <f t="shared" si="0"/>
        <v>4</v>
      </c>
      <c r="B9" s="24" t="s">
        <v>51</v>
      </c>
      <c r="C9" s="26" t="s">
        <v>52</v>
      </c>
      <c r="D9" s="26">
        <v>2020</v>
      </c>
      <c r="E9" s="27" t="s">
        <v>49</v>
      </c>
      <c r="F9" s="28" t="s">
        <v>53</v>
      </c>
    </row>
    <row r="10" spans="1:6" x14ac:dyDescent="0.3">
      <c r="A10" s="23">
        <f t="shared" si="0"/>
        <v>5</v>
      </c>
      <c r="B10" s="24" t="s">
        <v>47</v>
      </c>
      <c r="C10" s="26" t="s">
        <v>54</v>
      </c>
      <c r="D10" s="26">
        <v>2018</v>
      </c>
      <c r="E10" s="27" t="s">
        <v>49</v>
      </c>
      <c r="F10" s="28" t="s">
        <v>55</v>
      </c>
    </row>
    <row r="11" spans="1:6" x14ac:dyDescent="0.3">
      <c r="A11" s="23">
        <f t="shared" si="0"/>
        <v>6</v>
      </c>
      <c r="B11" s="24" t="s">
        <v>47</v>
      </c>
      <c r="C11" s="26" t="s">
        <v>56</v>
      </c>
      <c r="D11" s="26">
        <v>2018</v>
      </c>
      <c r="E11" s="27" t="s">
        <v>49</v>
      </c>
      <c r="F11" s="28" t="s">
        <v>57</v>
      </c>
    </row>
    <row r="12" spans="1:6" x14ac:dyDescent="0.3">
      <c r="A12" s="23">
        <f t="shared" si="0"/>
        <v>7</v>
      </c>
      <c r="B12" s="24" t="s">
        <v>47</v>
      </c>
      <c r="C12" s="26" t="s">
        <v>58</v>
      </c>
      <c r="D12" s="26">
        <v>2016</v>
      </c>
      <c r="E12" s="27" t="s">
        <v>49</v>
      </c>
      <c r="F12" s="28" t="s">
        <v>317</v>
      </c>
    </row>
    <row r="13" spans="1:6" x14ac:dyDescent="0.3">
      <c r="A13" s="23">
        <f t="shared" si="0"/>
        <v>8</v>
      </c>
      <c r="B13" s="58" t="s">
        <v>47</v>
      </c>
      <c r="C13" s="59" t="s">
        <v>59</v>
      </c>
      <c r="D13" s="59">
        <v>2018</v>
      </c>
      <c r="E13" s="27" t="s">
        <v>49</v>
      </c>
      <c r="F13" s="28" t="s">
        <v>60</v>
      </c>
    </row>
    <row r="14" spans="1:6" x14ac:dyDescent="0.3">
      <c r="A14" s="23">
        <f t="shared" si="0"/>
        <v>9</v>
      </c>
      <c r="B14" s="58" t="s">
        <v>61</v>
      </c>
      <c r="C14" s="59" t="s">
        <v>62</v>
      </c>
      <c r="D14" s="59">
        <v>2017</v>
      </c>
      <c r="E14" s="27" t="s">
        <v>63</v>
      </c>
      <c r="F14" s="28"/>
    </row>
    <row r="15" spans="1:6" x14ac:dyDescent="0.3">
      <c r="A15" s="23">
        <f t="shared" si="0"/>
        <v>10</v>
      </c>
      <c r="B15" s="24" t="s">
        <v>51</v>
      </c>
      <c r="C15" s="26" t="s">
        <v>64</v>
      </c>
      <c r="D15" s="26">
        <v>2020</v>
      </c>
      <c r="E15" s="27" t="s">
        <v>49</v>
      </c>
      <c r="F15" s="28" t="s">
        <v>316</v>
      </c>
    </row>
    <row r="16" spans="1:6" ht="37.5" x14ac:dyDescent="0.3">
      <c r="A16" s="23">
        <f t="shared" si="0"/>
        <v>11</v>
      </c>
      <c r="B16" s="24" t="s">
        <v>65</v>
      </c>
      <c r="C16" s="26" t="s">
        <v>66</v>
      </c>
      <c r="D16" s="26">
        <v>2017</v>
      </c>
      <c r="E16" s="27" t="s">
        <v>67</v>
      </c>
      <c r="F16" s="28" t="s">
        <v>68</v>
      </c>
    </row>
    <row r="17" spans="1:6" x14ac:dyDescent="0.3">
      <c r="A17" s="23">
        <f t="shared" si="0"/>
        <v>12</v>
      </c>
      <c r="B17" s="24" t="s">
        <v>69</v>
      </c>
      <c r="C17" s="26" t="s">
        <v>70</v>
      </c>
      <c r="D17" s="26">
        <v>2020</v>
      </c>
      <c r="E17" s="27" t="s">
        <v>71</v>
      </c>
      <c r="F17" s="28" t="s">
        <v>72</v>
      </c>
    </row>
    <row r="18" spans="1:6" s="29" customFormat="1" x14ac:dyDescent="0.3">
      <c r="A18" s="23">
        <f t="shared" si="0"/>
        <v>13</v>
      </c>
      <c r="B18" s="24" t="s">
        <v>73</v>
      </c>
      <c r="C18" s="26" t="s">
        <v>74</v>
      </c>
      <c r="D18" s="26">
        <v>2021</v>
      </c>
      <c r="E18" s="27" t="s">
        <v>63</v>
      </c>
      <c r="F18" s="26"/>
    </row>
    <row r="19" spans="1:6" ht="37.5" x14ac:dyDescent="0.3">
      <c r="A19" s="23">
        <f t="shared" si="0"/>
        <v>14</v>
      </c>
      <c r="B19" s="27" t="s">
        <v>75</v>
      </c>
      <c r="C19" s="26" t="s">
        <v>76</v>
      </c>
      <c r="D19" s="26">
        <v>1996</v>
      </c>
      <c r="E19" s="27" t="s">
        <v>77</v>
      </c>
      <c r="F19" s="26"/>
    </row>
    <row r="20" spans="1:6" ht="37.5" x14ac:dyDescent="0.3">
      <c r="A20" s="23">
        <f t="shared" si="0"/>
        <v>15</v>
      </c>
      <c r="B20" s="27" t="s">
        <v>78</v>
      </c>
      <c r="C20" s="26" t="s">
        <v>79</v>
      </c>
      <c r="D20" s="26">
        <v>1994</v>
      </c>
      <c r="E20" s="27" t="s">
        <v>77</v>
      </c>
      <c r="F20" s="26"/>
    </row>
    <row r="21" spans="1:6" ht="37.5" x14ac:dyDescent="0.3">
      <c r="A21" s="23">
        <f t="shared" si="0"/>
        <v>16</v>
      </c>
      <c r="B21" s="27" t="s">
        <v>78</v>
      </c>
      <c r="C21" s="26" t="s">
        <v>80</v>
      </c>
      <c r="D21" s="26">
        <v>1994</v>
      </c>
      <c r="E21" s="27" t="s">
        <v>77</v>
      </c>
      <c r="F21" s="26"/>
    </row>
    <row r="22" spans="1:6" ht="37.5" x14ac:dyDescent="0.3">
      <c r="A22" s="23">
        <f t="shared" si="0"/>
        <v>17</v>
      </c>
      <c r="B22" s="27" t="s">
        <v>81</v>
      </c>
      <c r="C22" s="26" t="s">
        <v>82</v>
      </c>
      <c r="D22" s="26">
        <v>2017</v>
      </c>
      <c r="E22" s="27" t="s">
        <v>77</v>
      </c>
      <c r="F22" s="26"/>
    </row>
    <row r="23" spans="1:6" ht="37.5" x14ac:dyDescent="0.3">
      <c r="A23" s="23">
        <f t="shared" si="0"/>
        <v>18</v>
      </c>
      <c r="B23" s="27" t="s">
        <v>83</v>
      </c>
      <c r="C23" s="26" t="s">
        <v>84</v>
      </c>
      <c r="D23" s="26">
        <v>2017</v>
      </c>
      <c r="E23" s="27" t="s">
        <v>77</v>
      </c>
      <c r="F23" s="26"/>
    </row>
    <row r="24" spans="1:6" x14ac:dyDescent="0.3">
      <c r="A24" s="23">
        <f>+A23+1</f>
        <v>19</v>
      </c>
      <c r="B24" s="24" t="s">
        <v>85</v>
      </c>
      <c r="C24" s="26" t="s">
        <v>86</v>
      </c>
      <c r="D24" s="26">
        <v>2003</v>
      </c>
      <c r="E24" s="31"/>
      <c r="F24" s="31"/>
    </row>
    <row r="25" spans="1:6" x14ac:dyDescent="0.3">
      <c r="A25" s="23">
        <f>+A24+1</f>
        <v>20</v>
      </c>
      <c r="B25" s="24" t="s">
        <v>87</v>
      </c>
      <c r="C25" s="26" t="s">
        <v>88</v>
      </c>
      <c r="D25" s="26">
        <v>1995</v>
      </c>
      <c r="E25" s="31"/>
      <c r="F25" s="31"/>
    </row>
    <row r="26" spans="1:6" ht="56.25" x14ac:dyDescent="0.3">
      <c r="A26" s="23">
        <f t="shared" ref="A26:A42" si="1">+A25+1</f>
        <v>21</v>
      </c>
      <c r="B26" s="58" t="s">
        <v>89</v>
      </c>
      <c r="C26" s="26" t="s">
        <v>90</v>
      </c>
      <c r="D26" s="26">
        <v>2020</v>
      </c>
      <c r="E26" s="31"/>
      <c r="F26" s="31"/>
    </row>
    <row r="27" spans="1:6" ht="37.5" x14ac:dyDescent="0.3">
      <c r="A27" s="23">
        <f t="shared" si="1"/>
        <v>22</v>
      </c>
      <c r="B27" s="58" t="s">
        <v>91</v>
      </c>
      <c r="C27" s="26" t="s">
        <v>92</v>
      </c>
      <c r="D27" s="26">
        <v>2016</v>
      </c>
      <c r="E27" s="31"/>
      <c r="F27" s="31"/>
    </row>
    <row r="28" spans="1:6" ht="37.5" x14ac:dyDescent="0.3">
      <c r="A28" s="23">
        <f t="shared" si="1"/>
        <v>23</v>
      </c>
      <c r="B28" s="58" t="s">
        <v>91</v>
      </c>
      <c r="C28" s="26" t="s">
        <v>93</v>
      </c>
      <c r="D28" s="26">
        <v>2016</v>
      </c>
      <c r="E28" s="31"/>
      <c r="F28" s="31"/>
    </row>
    <row r="29" spans="1:6" x14ac:dyDescent="0.3">
      <c r="A29" s="23">
        <f t="shared" si="1"/>
        <v>24</v>
      </c>
      <c r="B29" s="58" t="s">
        <v>94</v>
      </c>
      <c r="C29" s="26" t="s">
        <v>95</v>
      </c>
      <c r="D29" s="26">
        <v>2017</v>
      </c>
      <c r="E29" s="31"/>
      <c r="F29" s="31"/>
    </row>
    <row r="30" spans="1:6" ht="37.5" x14ac:dyDescent="0.3">
      <c r="A30" s="23">
        <f t="shared" si="1"/>
        <v>25</v>
      </c>
      <c r="B30" s="24" t="s">
        <v>47</v>
      </c>
      <c r="C30" s="26" t="s">
        <v>96</v>
      </c>
      <c r="D30" s="26">
        <v>2017</v>
      </c>
      <c r="E30" s="32" t="s">
        <v>97</v>
      </c>
      <c r="F30" s="31"/>
    </row>
    <row r="31" spans="1:6" ht="37.5" x14ac:dyDescent="0.3">
      <c r="A31" s="23">
        <f t="shared" si="1"/>
        <v>26</v>
      </c>
      <c r="B31" s="24" t="s">
        <v>47</v>
      </c>
      <c r="C31" s="26" t="s">
        <v>98</v>
      </c>
      <c r="D31" s="26">
        <v>2017</v>
      </c>
      <c r="E31" s="32" t="s">
        <v>97</v>
      </c>
      <c r="F31" s="31"/>
    </row>
    <row r="32" spans="1:6" ht="37.5" x14ac:dyDescent="0.3">
      <c r="A32" s="23">
        <f t="shared" si="1"/>
        <v>27</v>
      </c>
      <c r="B32" s="24" t="s">
        <v>47</v>
      </c>
      <c r="C32" s="26" t="s">
        <v>99</v>
      </c>
      <c r="D32" s="26">
        <v>2017</v>
      </c>
      <c r="E32" s="32" t="s">
        <v>97</v>
      </c>
      <c r="F32" s="31"/>
    </row>
    <row r="33" spans="1:6" ht="37.5" x14ac:dyDescent="0.3">
      <c r="A33" s="23">
        <f t="shared" si="1"/>
        <v>28</v>
      </c>
      <c r="B33" s="24" t="s">
        <v>47</v>
      </c>
      <c r="C33" s="26" t="s">
        <v>100</v>
      </c>
      <c r="D33" s="26">
        <v>2017</v>
      </c>
      <c r="E33" s="32" t="s">
        <v>97</v>
      </c>
      <c r="F33" s="31"/>
    </row>
    <row r="34" spans="1:6" s="29" customFormat="1" ht="37.5" x14ac:dyDescent="0.3">
      <c r="A34" s="23">
        <f t="shared" si="1"/>
        <v>29</v>
      </c>
      <c r="B34" s="24" t="s">
        <v>73</v>
      </c>
      <c r="C34" s="26" t="s">
        <v>101</v>
      </c>
      <c r="D34" s="26">
        <v>2019</v>
      </c>
      <c r="E34" s="32" t="s">
        <v>97</v>
      </c>
      <c r="F34" s="30"/>
    </row>
    <row r="35" spans="1:6" x14ac:dyDescent="0.3">
      <c r="A35" s="23">
        <f t="shared" si="1"/>
        <v>30</v>
      </c>
      <c r="B35" s="24" t="s">
        <v>47</v>
      </c>
      <c r="C35" s="26" t="s">
        <v>102</v>
      </c>
      <c r="D35" s="26">
        <v>2018</v>
      </c>
      <c r="E35" s="31"/>
      <c r="F35" s="31"/>
    </row>
    <row r="36" spans="1:6" x14ac:dyDescent="0.3">
      <c r="A36" s="23">
        <f t="shared" si="1"/>
        <v>31</v>
      </c>
      <c r="B36" s="24" t="s">
        <v>73</v>
      </c>
      <c r="C36" s="26" t="s">
        <v>103</v>
      </c>
      <c r="D36" s="26">
        <v>2017</v>
      </c>
      <c r="E36" s="31"/>
      <c r="F36" s="31"/>
    </row>
    <row r="37" spans="1:6" x14ac:dyDescent="0.3">
      <c r="A37" s="23">
        <f t="shared" si="1"/>
        <v>32</v>
      </c>
      <c r="B37" s="24" t="s">
        <v>104</v>
      </c>
      <c r="C37" s="25" t="s">
        <v>105</v>
      </c>
      <c r="D37" s="26">
        <v>1998</v>
      </c>
      <c r="E37" s="31"/>
      <c r="F37" s="31"/>
    </row>
    <row r="38" spans="1:6" s="29" customFormat="1" x14ac:dyDescent="0.3">
      <c r="A38" s="23">
        <f t="shared" si="1"/>
        <v>33</v>
      </c>
      <c r="B38" s="24" t="s">
        <v>61</v>
      </c>
      <c r="C38" s="26" t="s">
        <v>106</v>
      </c>
      <c r="D38" s="26">
        <v>2018</v>
      </c>
      <c r="E38" s="30"/>
      <c r="F38" s="30"/>
    </row>
    <row r="39" spans="1:6" x14ac:dyDescent="0.3">
      <c r="A39" s="23">
        <f t="shared" si="1"/>
        <v>34</v>
      </c>
      <c r="B39" s="24" t="s">
        <v>73</v>
      </c>
      <c r="C39" s="26" t="s">
        <v>107</v>
      </c>
      <c r="D39" s="26">
        <v>2020</v>
      </c>
      <c r="E39" s="31"/>
      <c r="F39" s="31"/>
    </row>
    <row r="40" spans="1:6" x14ac:dyDescent="0.3">
      <c r="A40" s="23">
        <f t="shared" si="1"/>
        <v>35</v>
      </c>
      <c r="B40" s="24" t="s">
        <v>108</v>
      </c>
      <c r="C40" s="26" t="s">
        <v>109</v>
      </c>
      <c r="D40" s="26">
        <v>2021</v>
      </c>
      <c r="E40" s="27" t="s">
        <v>71</v>
      </c>
      <c r="F40" s="26"/>
    </row>
    <row r="41" spans="1:6" ht="75" x14ac:dyDescent="0.3">
      <c r="A41" s="23">
        <f t="shared" si="1"/>
        <v>36</v>
      </c>
      <c r="B41" s="24" t="s">
        <v>73</v>
      </c>
      <c r="C41" s="26" t="s">
        <v>110</v>
      </c>
      <c r="D41" s="26">
        <v>2020</v>
      </c>
      <c r="E41" s="32" t="s">
        <v>111</v>
      </c>
      <c r="F41" s="31"/>
    </row>
    <row r="42" spans="1:6" ht="56.25" x14ac:dyDescent="0.3">
      <c r="A42" s="23">
        <f t="shared" si="1"/>
        <v>37</v>
      </c>
      <c r="B42" s="24" t="s">
        <v>47</v>
      </c>
      <c r="C42" s="26" t="s">
        <v>112</v>
      </c>
      <c r="D42" s="26">
        <v>2017</v>
      </c>
      <c r="E42" s="32" t="s">
        <v>113</v>
      </c>
      <c r="F42" s="31"/>
    </row>
  </sheetData>
  <mergeCells count="2"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7"/>
  <sheetViews>
    <sheetView zoomScale="115" zoomScaleNormal="115" workbookViewId="0">
      <selection activeCell="G74" sqref="G74"/>
    </sheetView>
  </sheetViews>
  <sheetFormatPr defaultRowHeight="15" x14ac:dyDescent="0.25"/>
  <cols>
    <col min="1" max="1" width="9.140625" style="33"/>
    <col min="2" max="2" width="49.5703125" style="33" customWidth="1"/>
    <col min="3" max="3" width="14.7109375" style="33" customWidth="1"/>
    <col min="4" max="4" width="11.85546875" style="33" customWidth="1"/>
    <col min="5" max="5" width="18.5703125" style="33" customWidth="1"/>
    <col min="6" max="6" width="17.42578125" style="33" customWidth="1"/>
    <col min="7" max="7" width="70.5703125" style="33" customWidth="1"/>
    <col min="8" max="16384" width="9.140625" style="33"/>
  </cols>
  <sheetData>
    <row r="1" spans="1:9" ht="18.75" customHeight="1" x14ac:dyDescent="0.25">
      <c r="A1" s="141" t="s">
        <v>153</v>
      </c>
      <c r="B1" s="141"/>
      <c r="C1" s="141"/>
      <c r="D1" s="141"/>
      <c r="E1" s="141"/>
      <c r="F1" s="141"/>
      <c r="G1" s="141"/>
    </row>
    <row r="2" spans="1:9" x14ac:dyDescent="0.25">
      <c r="A2" s="141"/>
      <c r="B2" s="141"/>
      <c r="C2" s="141"/>
      <c r="D2" s="141"/>
      <c r="E2" s="141"/>
      <c r="F2" s="141"/>
      <c r="G2" s="141"/>
    </row>
    <row r="3" spans="1:9" s="36" customFormat="1" x14ac:dyDescent="0.25">
      <c r="A3" s="47"/>
      <c r="B3" s="47"/>
      <c r="C3" s="47"/>
      <c r="D3" s="47"/>
      <c r="E3" s="47"/>
      <c r="F3" s="47"/>
      <c r="G3" s="47" t="s">
        <v>151</v>
      </c>
    </row>
    <row r="4" spans="1:9" ht="28.5" x14ac:dyDescent="0.25">
      <c r="A4" s="53" t="s">
        <v>1</v>
      </c>
      <c r="B4" s="53" t="s">
        <v>120</v>
      </c>
      <c r="C4" s="53" t="s">
        <v>116</v>
      </c>
      <c r="D4" s="53" t="s">
        <v>117</v>
      </c>
      <c r="E4" s="53" t="s">
        <v>118</v>
      </c>
      <c r="F4" s="53" t="s">
        <v>119</v>
      </c>
      <c r="G4" s="53" t="s">
        <v>152</v>
      </c>
    </row>
    <row r="5" spans="1:9" ht="28.5" customHeight="1" x14ac:dyDescent="0.25">
      <c r="A5" s="49">
        <v>1</v>
      </c>
      <c r="B5" s="49" t="s">
        <v>264</v>
      </c>
      <c r="C5" s="50">
        <v>4200000</v>
      </c>
      <c r="D5" s="49">
        <v>44570</v>
      </c>
      <c r="E5" s="49" t="s">
        <v>215</v>
      </c>
      <c r="F5" s="49" t="s">
        <v>214</v>
      </c>
      <c r="G5" s="48" t="s">
        <v>381</v>
      </c>
    </row>
    <row r="6" spans="1:9" ht="28.5" customHeight="1" x14ac:dyDescent="0.25">
      <c r="A6" s="49">
        <f t="shared" ref="A6:A65" si="0">+A5+1</f>
        <v>2</v>
      </c>
      <c r="B6" s="49" t="s">
        <v>265</v>
      </c>
      <c r="C6" s="50">
        <v>1280000</v>
      </c>
      <c r="D6" s="49">
        <v>52</v>
      </c>
      <c r="E6" s="49" t="s">
        <v>216</v>
      </c>
      <c r="F6" s="49" t="s">
        <v>213</v>
      </c>
      <c r="G6" s="48" t="s">
        <v>168</v>
      </c>
      <c r="H6" s="46"/>
      <c r="I6" s="46"/>
    </row>
    <row r="7" spans="1:9" ht="34.5" customHeight="1" x14ac:dyDescent="0.25">
      <c r="A7" s="49">
        <f t="shared" si="0"/>
        <v>3</v>
      </c>
      <c r="B7" s="49" t="s">
        <v>266</v>
      </c>
      <c r="C7" s="50">
        <v>415800</v>
      </c>
      <c r="D7" s="49">
        <v>7774</v>
      </c>
      <c r="E7" s="51" t="s">
        <v>217</v>
      </c>
      <c r="F7" s="49" t="s">
        <v>115</v>
      </c>
      <c r="G7" s="48" t="s">
        <v>169</v>
      </c>
    </row>
    <row r="8" spans="1:9" ht="28.5" customHeight="1" x14ac:dyDescent="0.25">
      <c r="A8" s="49">
        <f t="shared" si="0"/>
        <v>4</v>
      </c>
      <c r="B8" s="49" t="s">
        <v>267</v>
      </c>
      <c r="C8" s="50">
        <v>6000000</v>
      </c>
      <c r="D8" s="49">
        <v>22</v>
      </c>
      <c r="E8" s="51" t="s">
        <v>218</v>
      </c>
      <c r="F8" s="49" t="s">
        <v>214</v>
      </c>
      <c r="G8" s="48" t="s">
        <v>381</v>
      </c>
    </row>
    <row r="9" spans="1:9" ht="28.5" customHeight="1" x14ac:dyDescent="0.25">
      <c r="A9" s="49">
        <f t="shared" si="0"/>
        <v>5</v>
      </c>
      <c r="B9" s="49" t="s">
        <v>268</v>
      </c>
      <c r="C9" s="50">
        <v>6445750</v>
      </c>
      <c r="D9" s="49">
        <v>53</v>
      </c>
      <c r="E9" s="51" t="s">
        <v>219</v>
      </c>
      <c r="F9" s="49" t="s">
        <v>214</v>
      </c>
      <c r="G9" s="48" t="s">
        <v>170</v>
      </c>
    </row>
    <row r="10" spans="1:9" ht="28.5" customHeight="1" x14ac:dyDescent="0.25">
      <c r="A10" s="49">
        <f t="shared" si="0"/>
        <v>6</v>
      </c>
      <c r="B10" s="49" t="s">
        <v>269</v>
      </c>
      <c r="C10" s="50">
        <v>2200000</v>
      </c>
      <c r="D10" s="49">
        <v>4</v>
      </c>
      <c r="E10" s="51" t="s">
        <v>220</v>
      </c>
      <c r="F10" s="49" t="s">
        <v>214</v>
      </c>
      <c r="G10" s="48" t="s">
        <v>381</v>
      </c>
    </row>
    <row r="11" spans="1:9" ht="28.5" customHeight="1" x14ac:dyDescent="0.25">
      <c r="A11" s="49">
        <f t="shared" si="0"/>
        <v>7</v>
      </c>
      <c r="B11" s="49" t="s">
        <v>270</v>
      </c>
      <c r="C11" s="50">
        <v>6631475</v>
      </c>
      <c r="D11" s="49">
        <v>42</v>
      </c>
      <c r="E11" s="49" t="s">
        <v>221</v>
      </c>
      <c r="F11" s="49" t="s">
        <v>214</v>
      </c>
      <c r="G11" s="48" t="s">
        <v>171</v>
      </c>
    </row>
    <row r="12" spans="1:9" ht="28.5" customHeight="1" x14ac:dyDescent="0.25">
      <c r="A12" s="49">
        <f t="shared" si="0"/>
        <v>8</v>
      </c>
      <c r="B12" s="49" t="s">
        <v>271</v>
      </c>
      <c r="C12" s="50">
        <v>4400000</v>
      </c>
      <c r="D12" s="49">
        <v>4</v>
      </c>
      <c r="E12" s="49" t="s">
        <v>220</v>
      </c>
      <c r="F12" s="49" t="s">
        <v>214</v>
      </c>
      <c r="G12" s="48" t="s">
        <v>381</v>
      </c>
    </row>
    <row r="13" spans="1:9" ht="28.5" customHeight="1" x14ac:dyDescent="0.25">
      <c r="A13" s="49">
        <f t="shared" si="0"/>
        <v>9</v>
      </c>
      <c r="B13" s="49" t="s">
        <v>272</v>
      </c>
      <c r="C13" s="50">
        <v>22200000</v>
      </c>
      <c r="D13" s="49">
        <v>36960</v>
      </c>
      <c r="E13" s="49" t="s">
        <v>222</v>
      </c>
      <c r="F13" s="49" t="s">
        <v>214</v>
      </c>
      <c r="G13" s="48" t="s">
        <v>172</v>
      </c>
      <c r="H13" s="46"/>
      <c r="I13" s="46"/>
    </row>
    <row r="14" spans="1:9" ht="28.5" customHeight="1" x14ac:dyDescent="0.25">
      <c r="A14" s="49">
        <f t="shared" si="0"/>
        <v>10</v>
      </c>
      <c r="B14" s="49" t="s">
        <v>273</v>
      </c>
      <c r="C14" s="50">
        <v>9848600</v>
      </c>
      <c r="D14" s="49">
        <v>5</v>
      </c>
      <c r="E14" s="49" t="s">
        <v>218</v>
      </c>
      <c r="F14" s="49" t="s">
        <v>214</v>
      </c>
      <c r="G14" s="48" t="s">
        <v>171</v>
      </c>
    </row>
    <row r="15" spans="1:9" ht="28.5" customHeight="1" x14ac:dyDescent="0.25">
      <c r="A15" s="49">
        <f t="shared" si="0"/>
        <v>11</v>
      </c>
      <c r="B15" s="49" t="s">
        <v>274</v>
      </c>
      <c r="C15" s="50">
        <v>598000</v>
      </c>
      <c r="D15" s="49" t="s">
        <v>195</v>
      </c>
      <c r="E15" s="51" t="s">
        <v>223</v>
      </c>
      <c r="F15" s="49" t="s">
        <v>214</v>
      </c>
      <c r="G15" s="48" t="s">
        <v>170</v>
      </c>
    </row>
    <row r="16" spans="1:9" ht="28.5" customHeight="1" x14ac:dyDescent="0.25">
      <c r="A16" s="49">
        <f t="shared" si="0"/>
        <v>12</v>
      </c>
      <c r="B16" s="49" t="s">
        <v>264</v>
      </c>
      <c r="C16" s="50">
        <v>4200000</v>
      </c>
      <c r="D16" s="49">
        <v>9</v>
      </c>
      <c r="E16" s="49" t="s">
        <v>224</v>
      </c>
      <c r="F16" s="49" t="s">
        <v>214</v>
      </c>
      <c r="G16" s="48" t="s">
        <v>381</v>
      </c>
    </row>
    <row r="17" spans="1:14" ht="28.5" customHeight="1" x14ac:dyDescent="0.25">
      <c r="A17" s="49">
        <f t="shared" si="0"/>
        <v>13</v>
      </c>
      <c r="B17" s="49" t="s">
        <v>275</v>
      </c>
      <c r="C17" s="50">
        <v>2068500</v>
      </c>
      <c r="D17" s="52">
        <v>11</v>
      </c>
      <c r="E17" s="49" t="s">
        <v>225</v>
      </c>
      <c r="F17" s="49" t="s">
        <v>214</v>
      </c>
      <c r="G17" s="48" t="s">
        <v>171</v>
      </c>
    </row>
    <row r="18" spans="1:14" ht="28.5" customHeight="1" x14ac:dyDescent="0.25">
      <c r="A18" s="49">
        <f t="shared" si="0"/>
        <v>14</v>
      </c>
      <c r="B18" s="49" t="s">
        <v>276</v>
      </c>
      <c r="C18" s="50">
        <v>2415000</v>
      </c>
      <c r="D18" s="52">
        <v>3</v>
      </c>
      <c r="E18" s="49" t="s">
        <v>225</v>
      </c>
      <c r="F18" s="49" t="s">
        <v>214</v>
      </c>
      <c r="G18" s="48" t="s">
        <v>171</v>
      </c>
    </row>
    <row r="19" spans="1:14" ht="28.5" customHeight="1" x14ac:dyDescent="0.25">
      <c r="A19" s="49">
        <f t="shared" si="0"/>
        <v>15</v>
      </c>
      <c r="B19" s="49" t="s">
        <v>277</v>
      </c>
      <c r="C19" s="50">
        <v>9430000</v>
      </c>
      <c r="D19" s="49">
        <v>83</v>
      </c>
      <c r="E19" s="49" t="s">
        <v>226</v>
      </c>
      <c r="F19" s="49" t="s">
        <v>214</v>
      </c>
      <c r="G19" s="48" t="s">
        <v>173</v>
      </c>
    </row>
    <row r="20" spans="1:14" ht="28.5" customHeight="1" x14ac:dyDescent="0.25">
      <c r="A20" s="49">
        <f t="shared" si="0"/>
        <v>16</v>
      </c>
      <c r="B20" s="49" t="s">
        <v>278</v>
      </c>
      <c r="C20" s="50">
        <v>9093643</v>
      </c>
      <c r="D20" s="49">
        <v>4</v>
      </c>
      <c r="E20" s="49" t="s">
        <v>227</v>
      </c>
      <c r="F20" s="49" t="s">
        <v>214</v>
      </c>
      <c r="G20" s="48" t="s">
        <v>171</v>
      </c>
    </row>
    <row r="21" spans="1:14" ht="28.5" customHeight="1" x14ac:dyDescent="0.25">
      <c r="A21" s="49">
        <f t="shared" si="0"/>
        <v>17</v>
      </c>
      <c r="B21" s="49" t="s">
        <v>278</v>
      </c>
      <c r="C21" s="50">
        <v>6936800</v>
      </c>
      <c r="D21" s="49" t="s">
        <v>196</v>
      </c>
      <c r="E21" s="49" t="s">
        <v>228</v>
      </c>
      <c r="F21" s="49" t="s">
        <v>214</v>
      </c>
      <c r="G21" s="48" t="s">
        <v>171</v>
      </c>
    </row>
    <row r="22" spans="1:14" ht="28.5" customHeight="1" x14ac:dyDescent="0.25">
      <c r="A22" s="49">
        <f t="shared" si="0"/>
        <v>18</v>
      </c>
      <c r="B22" s="49" t="s">
        <v>279</v>
      </c>
      <c r="C22" s="50">
        <v>4951900</v>
      </c>
      <c r="D22" s="49">
        <v>9</v>
      </c>
      <c r="E22" s="49" t="s">
        <v>228</v>
      </c>
      <c r="F22" s="49" t="s">
        <v>214</v>
      </c>
      <c r="G22" s="48" t="s">
        <v>171</v>
      </c>
    </row>
    <row r="23" spans="1:14" ht="28.5" customHeight="1" x14ac:dyDescent="0.25">
      <c r="A23" s="49">
        <f t="shared" si="0"/>
        <v>19</v>
      </c>
      <c r="B23" s="49" t="s">
        <v>279</v>
      </c>
      <c r="C23" s="50">
        <v>2852000</v>
      </c>
      <c r="D23" s="49">
        <v>2</v>
      </c>
      <c r="E23" s="49" t="s">
        <v>229</v>
      </c>
      <c r="F23" s="49" t="s">
        <v>214</v>
      </c>
      <c r="G23" s="48" t="s">
        <v>171</v>
      </c>
    </row>
    <row r="24" spans="1:14" ht="28.5" customHeight="1" x14ac:dyDescent="0.25">
      <c r="A24" s="49">
        <f t="shared" si="0"/>
        <v>20</v>
      </c>
      <c r="B24" s="49" t="s">
        <v>279</v>
      </c>
      <c r="C24" s="50">
        <v>5747812</v>
      </c>
      <c r="D24" s="52">
        <v>11</v>
      </c>
      <c r="E24" s="51" t="s">
        <v>230</v>
      </c>
      <c r="F24" s="49" t="s">
        <v>214</v>
      </c>
      <c r="G24" s="48" t="s">
        <v>171</v>
      </c>
      <c r="H24" s="41"/>
      <c r="I24" s="41"/>
      <c r="J24" s="41"/>
      <c r="K24" s="41"/>
      <c r="L24" s="41"/>
      <c r="M24" s="41"/>
      <c r="N24" s="41"/>
    </row>
    <row r="25" spans="1:14" ht="28.5" customHeight="1" x14ac:dyDescent="0.25">
      <c r="A25" s="49">
        <f t="shared" si="0"/>
        <v>21</v>
      </c>
      <c r="B25" s="49" t="s">
        <v>264</v>
      </c>
      <c r="C25" s="50">
        <v>2100000</v>
      </c>
      <c r="D25" s="52">
        <v>23</v>
      </c>
      <c r="E25" s="51" t="s">
        <v>231</v>
      </c>
      <c r="F25" s="49" t="s">
        <v>214</v>
      </c>
      <c r="G25" s="48" t="s">
        <v>381</v>
      </c>
    </row>
    <row r="26" spans="1:14" ht="28.5" customHeight="1" x14ac:dyDescent="0.25">
      <c r="A26" s="49">
        <f t="shared" si="0"/>
        <v>22</v>
      </c>
      <c r="B26" s="49" t="s">
        <v>280</v>
      </c>
      <c r="C26" s="50">
        <v>7600000</v>
      </c>
      <c r="D26" s="49">
        <v>6</v>
      </c>
      <c r="E26" s="51" t="s">
        <v>227</v>
      </c>
      <c r="F26" s="49" t="s">
        <v>214</v>
      </c>
      <c r="G26" s="48" t="s">
        <v>381</v>
      </c>
    </row>
    <row r="27" spans="1:14" ht="28.5" customHeight="1" x14ac:dyDescent="0.25">
      <c r="A27" s="49">
        <f t="shared" si="0"/>
        <v>23</v>
      </c>
      <c r="B27" s="49" t="s">
        <v>280</v>
      </c>
      <c r="C27" s="50">
        <v>3800000</v>
      </c>
      <c r="D27" s="49">
        <v>22</v>
      </c>
      <c r="E27" s="51" t="s">
        <v>232</v>
      </c>
      <c r="F27" s="49" t="s">
        <v>214</v>
      </c>
      <c r="G27" s="48" t="s">
        <v>381</v>
      </c>
    </row>
    <row r="28" spans="1:14" ht="28.5" customHeight="1" x14ac:dyDescent="0.25">
      <c r="A28" s="49">
        <f t="shared" si="0"/>
        <v>24</v>
      </c>
      <c r="B28" s="49" t="s">
        <v>269</v>
      </c>
      <c r="C28" s="50">
        <v>4000000</v>
      </c>
      <c r="D28" s="49">
        <v>9</v>
      </c>
      <c r="E28" s="51" t="s">
        <v>233</v>
      </c>
      <c r="F28" s="49" t="s">
        <v>214</v>
      </c>
      <c r="G28" s="48" t="s">
        <v>381</v>
      </c>
    </row>
    <row r="29" spans="1:14" ht="28.5" customHeight="1" x14ac:dyDescent="0.25">
      <c r="A29" s="49">
        <f t="shared" si="0"/>
        <v>25</v>
      </c>
      <c r="B29" s="49" t="s">
        <v>278</v>
      </c>
      <c r="C29" s="50">
        <v>15259442</v>
      </c>
      <c r="D29" s="49">
        <v>6</v>
      </c>
      <c r="E29" s="49" t="s">
        <v>219</v>
      </c>
      <c r="F29" s="49" t="s">
        <v>214</v>
      </c>
      <c r="G29" s="48" t="s">
        <v>171</v>
      </c>
      <c r="H29" s="46"/>
      <c r="I29" s="46"/>
      <c r="J29" s="41"/>
      <c r="K29" s="41"/>
      <c r="L29" s="41"/>
      <c r="M29" s="41"/>
      <c r="N29" s="41"/>
    </row>
    <row r="30" spans="1:14" ht="28.5" customHeight="1" x14ac:dyDescent="0.25">
      <c r="A30" s="49">
        <f t="shared" si="0"/>
        <v>26</v>
      </c>
      <c r="B30" s="49" t="s">
        <v>269</v>
      </c>
      <c r="C30" s="50">
        <v>2300000</v>
      </c>
      <c r="D30" s="49">
        <v>17</v>
      </c>
      <c r="E30" s="49" t="s">
        <v>234</v>
      </c>
      <c r="F30" s="49" t="s">
        <v>214</v>
      </c>
      <c r="G30" s="48" t="s">
        <v>381</v>
      </c>
      <c r="H30" s="46"/>
      <c r="I30" s="46"/>
      <c r="J30" s="41"/>
      <c r="K30" s="41"/>
      <c r="L30" s="41"/>
      <c r="M30" s="41"/>
      <c r="N30" s="41"/>
    </row>
    <row r="31" spans="1:14" ht="28.5" customHeight="1" x14ac:dyDescent="0.25">
      <c r="A31" s="49">
        <f t="shared" si="0"/>
        <v>27</v>
      </c>
      <c r="B31" s="49" t="s">
        <v>278</v>
      </c>
      <c r="C31" s="50">
        <v>3929550</v>
      </c>
      <c r="D31" s="49">
        <v>5</v>
      </c>
      <c r="E31" s="49" t="s">
        <v>219</v>
      </c>
      <c r="F31" s="49" t="s">
        <v>214</v>
      </c>
      <c r="G31" s="48" t="s">
        <v>171</v>
      </c>
      <c r="H31" s="41"/>
      <c r="I31" s="41"/>
      <c r="J31" s="41"/>
      <c r="K31" s="41"/>
      <c r="L31" s="41"/>
      <c r="M31" s="41"/>
      <c r="N31" s="41"/>
    </row>
    <row r="32" spans="1:14" ht="28.5" customHeight="1" x14ac:dyDescent="0.25">
      <c r="A32" s="49">
        <f t="shared" si="0"/>
        <v>28</v>
      </c>
      <c r="B32" s="49" t="s">
        <v>278</v>
      </c>
      <c r="C32" s="50">
        <v>2952048</v>
      </c>
      <c r="D32" s="49">
        <v>10</v>
      </c>
      <c r="E32" s="49" t="s">
        <v>215</v>
      </c>
      <c r="F32" s="49" t="s">
        <v>214</v>
      </c>
      <c r="G32" s="48" t="s">
        <v>171</v>
      </c>
      <c r="H32" s="41"/>
      <c r="I32" s="41"/>
      <c r="J32" s="41"/>
      <c r="K32" s="41"/>
      <c r="L32" s="41"/>
      <c r="M32" s="41"/>
      <c r="N32" s="41"/>
    </row>
    <row r="33" spans="1:14" ht="28.5" customHeight="1" x14ac:dyDescent="0.25">
      <c r="A33" s="49">
        <f t="shared" si="0"/>
        <v>29</v>
      </c>
      <c r="B33" s="49" t="s">
        <v>281</v>
      </c>
      <c r="C33" s="50">
        <v>3800000</v>
      </c>
      <c r="D33" s="49">
        <v>111</v>
      </c>
      <c r="E33" s="49" t="s">
        <v>233</v>
      </c>
      <c r="F33" s="49" t="s">
        <v>214</v>
      </c>
      <c r="G33" s="48" t="s">
        <v>174</v>
      </c>
      <c r="H33" s="41"/>
      <c r="I33" s="41"/>
      <c r="J33" s="41"/>
      <c r="K33" s="41"/>
      <c r="L33" s="41"/>
      <c r="M33" s="41"/>
      <c r="N33" s="41"/>
    </row>
    <row r="34" spans="1:14" ht="28.5" customHeight="1" x14ac:dyDescent="0.25">
      <c r="A34" s="49">
        <f t="shared" si="0"/>
        <v>30</v>
      </c>
      <c r="B34" s="49" t="s">
        <v>281</v>
      </c>
      <c r="C34" s="50">
        <v>2600000</v>
      </c>
      <c r="D34" s="49">
        <v>12</v>
      </c>
      <c r="E34" s="49" t="s">
        <v>225</v>
      </c>
      <c r="F34" s="49" t="s">
        <v>214</v>
      </c>
      <c r="G34" s="48" t="s">
        <v>174</v>
      </c>
      <c r="H34" s="41"/>
      <c r="I34" s="41"/>
      <c r="J34" s="41"/>
      <c r="K34" s="41"/>
      <c r="L34" s="41"/>
      <c r="M34" s="41"/>
      <c r="N34" s="41"/>
    </row>
    <row r="35" spans="1:14" ht="28.5" customHeight="1" x14ac:dyDescent="0.25">
      <c r="A35" s="49">
        <f t="shared" si="0"/>
        <v>31</v>
      </c>
      <c r="B35" s="49" t="s">
        <v>281</v>
      </c>
      <c r="C35" s="50">
        <v>2100000</v>
      </c>
      <c r="D35" s="49">
        <v>13</v>
      </c>
      <c r="E35" s="51" t="s">
        <v>235</v>
      </c>
      <c r="F35" s="49" t="s">
        <v>214</v>
      </c>
      <c r="G35" s="48" t="s">
        <v>174</v>
      </c>
      <c r="H35" s="41"/>
      <c r="I35" s="41"/>
      <c r="J35" s="41"/>
      <c r="K35" s="41"/>
      <c r="L35" s="41"/>
      <c r="M35" s="41"/>
      <c r="N35" s="41"/>
    </row>
    <row r="36" spans="1:14" ht="28.5" customHeight="1" x14ac:dyDescent="0.25">
      <c r="A36" s="49">
        <f t="shared" si="0"/>
        <v>32</v>
      </c>
      <c r="B36" s="49" t="s">
        <v>281</v>
      </c>
      <c r="C36" s="50">
        <v>650000</v>
      </c>
      <c r="D36" s="52">
        <v>20</v>
      </c>
      <c r="E36" s="51" t="s">
        <v>234</v>
      </c>
      <c r="F36" s="49" t="s">
        <v>214</v>
      </c>
      <c r="G36" s="48" t="s">
        <v>174</v>
      </c>
      <c r="H36" s="41"/>
      <c r="I36" s="41"/>
      <c r="J36" s="41"/>
      <c r="K36" s="41"/>
      <c r="L36" s="41"/>
      <c r="M36" s="41"/>
      <c r="N36" s="41"/>
    </row>
    <row r="37" spans="1:14" ht="28.5" customHeight="1" x14ac:dyDescent="0.25">
      <c r="A37" s="49">
        <f t="shared" si="0"/>
        <v>33</v>
      </c>
      <c r="B37" s="49" t="s">
        <v>282</v>
      </c>
      <c r="C37" s="50">
        <v>9800000</v>
      </c>
      <c r="D37" s="49">
        <v>99</v>
      </c>
      <c r="E37" s="49" t="s">
        <v>236</v>
      </c>
      <c r="F37" s="49" t="s">
        <v>214</v>
      </c>
      <c r="G37" s="48" t="s">
        <v>175</v>
      </c>
      <c r="H37" s="41"/>
      <c r="I37" s="41"/>
      <c r="J37" s="41"/>
      <c r="K37" s="41"/>
      <c r="L37" s="41"/>
      <c r="M37" s="41"/>
      <c r="N37" s="41"/>
    </row>
    <row r="38" spans="1:14" ht="28.5" customHeight="1" x14ac:dyDescent="0.25">
      <c r="A38" s="49">
        <f t="shared" si="0"/>
        <v>34</v>
      </c>
      <c r="B38" s="49" t="s">
        <v>282</v>
      </c>
      <c r="C38" s="50">
        <v>9800000</v>
      </c>
      <c r="D38" s="49">
        <v>101</v>
      </c>
      <c r="E38" s="49" t="s">
        <v>236</v>
      </c>
      <c r="F38" s="49" t="s">
        <v>214</v>
      </c>
      <c r="G38" s="48" t="s">
        <v>175</v>
      </c>
      <c r="H38" s="41"/>
      <c r="I38" s="41"/>
      <c r="J38" s="41"/>
      <c r="K38" s="41"/>
      <c r="L38" s="41"/>
      <c r="M38" s="41"/>
      <c r="N38" s="41"/>
    </row>
    <row r="39" spans="1:14" ht="28.5" customHeight="1" x14ac:dyDescent="0.25">
      <c r="A39" s="49">
        <f t="shared" si="0"/>
        <v>35</v>
      </c>
      <c r="B39" s="49" t="s">
        <v>282</v>
      </c>
      <c r="C39" s="50">
        <v>9800000</v>
      </c>
      <c r="D39" s="49">
        <v>100</v>
      </c>
      <c r="E39" s="49" t="s">
        <v>236</v>
      </c>
      <c r="F39" s="49" t="s">
        <v>214</v>
      </c>
      <c r="G39" s="48" t="s">
        <v>175</v>
      </c>
      <c r="H39" s="41"/>
      <c r="I39" s="41"/>
      <c r="J39" s="41"/>
      <c r="K39" s="41"/>
      <c r="L39" s="41"/>
      <c r="M39" s="41"/>
      <c r="N39" s="41"/>
    </row>
    <row r="40" spans="1:14" ht="28.5" customHeight="1" x14ac:dyDescent="0.25">
      <c r="A40" s="49">
        <f t="shared" si="0"/>
        <v>36</v>
      </c>
      <c r="B40" s="49" t="s">
        <v>283</v>
      </c>
      <c r="C40" s="50">
        <v>3082000</v>
      </c>
      <c r="D40" s="49" t="s">
        <v>197</v>
      </c>
      <c r="E40" s="49" t="s">
        <v>237</v>
      </c>
      <c r="F40" s="49" t="s">
        <v>213</v>
      </c>
      <c r="G40" s="48" t="s">
        <v>176</v>
      </c>
      <c r="H40" s="41"/>
      <c r="I40" s="41"/>
      <c r="J40" s="41"/>
      <c r="K40" s="41"/>
      <c r="L40" s="41"/>
      <c r="M40" s="41"/>
      <c r="N40" s="41"/>
    </row>
    <row r="41" spans="1:14" ht="28.5" customHeight="1" x14ac:dyDescent="0.25">
      <c r="A41" s="49">
        <f t="shared" si="0"/>
        <v>37</v>
      </c>
      <c r="B41" s="49" t="s">
        <v>284</v>
      </c>
      <c r="C41" s="50">
        <v>2905000</v>
      </c>
      <c r="D41" s="49">
        <v>66</v>
      </c>
      <c r="E41" s="49" t="s">
        <v>238</v>
      </c>
      <c r="F41" s="49" t="s">
        <v>213</v>
      </c>
      <c r="G41" s="48" t="s">
        <v>168</v>
      </c>
      <c r="H41" s="41"/>
      <c r="I41" s="41"/>
      <c r="J41" s="41"/>
      <c r="K41" s="41"/>
      <c r="L41" s="41"/>
      <c r="M41" s="41"/>
      <c r="N41" s="41"/>
    </row>
    <row r="42" spans="1:14" ht="28.5" customHeight="1" x14ac:dyDescent="0.25">
      <c r="A42" s="49">
        <f t="shared" si="0"/>
        <v>38</v>
      </c>
      <c r="B42" s="49" t="s">
        <v>285</v>
      </c>
      <c r="C42" s="50">
        <v>4535000</v>
      </c>
      <c r="D42" s="49">
        <v>58</v>
      </c>
      <c r="E42" s="51" t="s">
        <v>239</v>
      </c>
      <c r="F42" s="49" t="s">
        <v>213</v>
      </c>
      <c r="G42" s="48" t="s">
        <v>168</v>
      </c>
      <c r="H42" s="41"/>
      <c r="I42" s="41"/>
      <c r="J42" s="41"/>
      <c r="K42" s="41"/>
      <c r="L42" s="41"/>
      <c r="M42" s="41"/>
      <c r="N42" s="41"/>
    </row>
    <row r="43" spans="1:14" ht="28.5" customHeight="1" x14ac:dyDescent="0.25">
      <c r="A43" s="49">
        <f t="shared" si="0"/>
        <v>39</v>
      </c>
      <c r="B43" s="49" t="s">
        <v>286</v>
      </c>
      <c r="C43" s="50">
        <v>21340000</v>
      </c>
      <c r="D43" s="49" t="s">
        <v>198</v>
      </c>
      <c r="E43" s="51" t="s">
        <v>240</v>
      </c>
      <c r="F43" s="49" t="s">
        <v>214</v>
      </c>
      <c r="G43" s="48" t="s">
        <v>177</v>
      </c>
      <c r="H43" s="41"/>
      <c r="I43" s="41"/>
      <c r="J43" s="41"/>
      <c r="K43" s="41"/>
      <c r="L43" s="41"/>
      <c r="M43" s="41"/>
      <c r="N43" s="41"/>
    </row>
    <row r="44" spans="1:14" ht="28.5" customHeight="1" x14ac:dyDescent="0.25">
      <c r="A44" s="49">
        <f t="shared" si="0"/>
        <v>40</v>
      </c>
      <c r="B44" s="49" t="s">
        <v>287</v>
      </c>
      <c r="C44" s="50">
        <v>84501512</v>
      </c>
      <c r="D44" s="49">
        <v>44637</v>
      </c>
      <c r="E44" s="51" t="s">
        <v>240</v>
      </c>
      <c r="F44" s="49" t="s">
        <v>214</v>
      </c>
      <c r="G44" s="48" t="s">
        <v>178</v>
      </c>
      <c r="H44" s="41"/>
      <c r="I44" s="41"/>
      <c r="J44" s="41"/>
      <c r="K44" s="41"/>
      <c r="L44" s="41"/>
      <c r="M44" s="41"/>
      <c r="N44" s="41"/>
    </row>
    <row r="45" spans="1:14" ht="28.5" customHeight="1" x14ac:dyDescent="0.25">
      <c r="A45" s="49">
        <f t="shared" si="0"/>
        <v>41</v>
      </c>
      <c r="B45" s="49" t="s">
        <v>288</v>
      </c>
      <c r="C45" s="50">
        <v>9600000</v>
      </c>
      <c r="D45" s="49">
        <v>13</v>
      </c>
      <c r="E45" s="51" t="s">
        <v>240</v>
      </c>
      <c r="F45" s="49" t="s">
        <v>214</v>
      </c>
      <c r="G45" s="48" t="s">
        <v>172</v>
      </c>
      <c r="H45" s="41"/>
      <c r="I45" s="41"/>
      <c r="J45" s="41"/>
      <c r="K45" s="41"/>
      <c r="L45" s="41"/>
      <c r="M45" s="41"/>
      <c r="N45" s="41"/>
    </row>
    <row r="46" spans="1:14" ht="28.5" customHeight="1" x14ac:dyDescent="0.25">
      <c r="A46" s="49">
        <f t="shared" si="0"/>
        <v>42</v>
      </c>
      <c r="B46" s="49" t="s">
        <v>288</v>
      </c>
      <c r="C46" s="50">
        <v>3500000</v>
      </c>
      <c r="D46" s="49">
        <v>4</v>
      </c>
      <c r="E46" s="51" t="s">
        <v>240</v>
      </c>
      <c r="F46" s="49" t="s">
        <v>214</v>
      </c>
      <c r="G46" s="48" t="s">
        <v>172</v>
      </c>
      <c r="H46" s="41"/>
      <c r="I46" s="41"/>
      <c r="J46" s="41"/>
      <c r="K46" s="41"/>
      <c r="L46" s="41"/>
      <c r="M46" s="41"/>
      <c r="N46" s="41"/>
    </row>
    <row r="47" spans="1:14" ht="28.5" customHeight="1" x14ac:dyDescent="0.25">
      <c r="A47" s="49">
        <f t="shared" si="0"/>
        <v>43</v>
      </c>
      <c r="B47" s="49" t="s">
        <v>289</v>
      </c>
      <c r="C47" s="50">
        <v>1115000</v>
      </c>
      <c r="D47" s="52">
        <v>5</v>
      </c>
      <c r="E47" s="49" t="s">
        <v>241</v>
      </c>
      <c r="F47" s="49" t="s">
        <v>214</v>
      </c>
      <c r="G47" s="48" t="s">
        <v>179</v>
      </c>
      <c r="H47" s="41"/>
      <c r="I47" s="41"/>
      <c r="J47" s="41"/>
      <c r="K47" s="41"/>
      <c r="L47" s="41"/>
      <c r="M47" s="41"/>
      <c r="N47" s="41"/>
    </row>
    <row r="48" spans="1:14" ht="28.5" customHeight="1" x14ac:dyDescent="0.25">
      <c r="A48" s="49">
        <f t="shared" si="0"/>
        <v>44</v>
      </c>
      <c r="B48" s="49" t="s">
        <v>289</v>
      </c>
      <c r="C48" s="50">
        <v>6591000</v>
      </c>
      <c r="D48" s="49">
        <v>4</v>
      </c>
      <c r="E48" s="51" t="s">
        <v>241</v>
      </c>
      <c r="F48" s="49" t="s">
        <v>214</v>
      </c>
      <c r="G48" s="48" t="s">
        <v>179</v>
      </c>
      <c r="H48" s="46"/>
      <c r="I48" s="46"/>
      <c r="J48" s="41"/>
      <c r="K48" s="41"/>
      <c r="L48" s="41"/>
      <c r="M48" s="41"/>
      <c r="N48" s="41"/>
    </row>
    <row r="49" spans="1:14" ht="28.5" customHeight="1" x14ac:dyDescent="0.25">
      <c r="A49" s="49">
        <f t="shared" si="0"/>
        <v>45</v>
      </c>
      <c r="B49" s="49" t="s">
        <v>290</v>
      </c>
      <c r="C49" s="50">
        <v>421100675</v>
      </c>
      <c r="D49" s="49" t="s">
        <v>199</v>
      </c>
      <c r="E49" s="49" t="s">
        <v>240</v>
      </c>
      <c r="F49" s="49" t="s">
        <v>214</v>
      </c>
      <c r="G49" s="48" t="s">
        <v>180</v>
      </c>
      <c r="H49" s="46"/>
      <c r="I49" s="46"/>
      <c r="J49" s="41"/>
      <c r="K49" s="41"/>
      <c r="L49" s="41"/>
      <c r="M49" s="41"/>
      <c r="N49" s="41"/>
    </row>
    <row r="50" spans="1:14" ht="28.5" customHeight="1" x14ac:dyDescent="0.25">
      <c r="A50" s="49">
        <f t="shared" si="0"/>
        <v>46</v>
      </c>
      <c r="B50" s="49" t="s">
        <v>291</v>
      </c>
      <c r="C50" s="50">
        <v>6750000</v>
      </c>
      <c r="D50" s="49">
        <v>237</v>
      </c>
      <c r="E50" s="49" t="s">
        <v>242</v>
      </c>
      <c r="F50" s="49" t="s">
        <v>213</v>
      </c>
      <c r="G50" s="48" t="s">
        <v>181</v>
      </c>
      <c r="H50" s="41"/>
      <c r="I50" s="41"/>
      <c r="J50" s="41"/>
      <c r="K50" s="41"/>
      <c r="L50" s="41"/>
      <c r="M50" s="41"/>
      <c r="N50" s="41"/>
    </row>
    <row r="51" spans="1:14" ht="28.5" customHeight="1" x14ac:dyDescent="0.25">
      <c r="A51" s="49">
        <f t="shared" si="0"/>
        <v>47</v>
      </c>
      <c r="B51" s="49" t="s">
        <v>292</v>
      </c>
      <c r="C51" s="50">
        <v>5750000</v>
      </c>
      <c r="D51" s="49" t="s">
        <v>200</v>
      </c>
      <c r="E51" s="49" t="s">
        <v>243</v>
      </c>
      <c r="F51" s="49" t="s">
        <v>213</v>
      </c>
      <c r="G51" s="48" t="s">
        <v>182</v>
      </c>
      <c r="H51" s="41"/>
      <c r="I51" s="41"/>
      <c r="J51" s="41"/>
      <c r="K51" s="41"/>
      <c r="L51" s="41"/>
      <c r="M51" s="41"/>
      <c r="N51" s="41"/>
    </row>
    <row r="52" spans="1:14" ht="28.5" customHeight="1" x14ac:dyDescent="0.25">
      <c r="A52" s="49">
        <f t="shared" si="0"/>
        <v>48</v>
      </c>
      <c r="B52" s="49" t="s">
        <v>293</v>
      </c>
      <c r="C52" s="50">
        <v>3500000</v>
      </c>
      <c r="D52" s="49">
        <v>32</v>
      </c>
      <c r="E52" s="49" t="s">
        <v>218</v>
      </c>
      <c r="F52" s="49" t="s">
        <v>214</v>
      </c>
      <c r="G52" s="48" t="s">
        <v>183</v>
      </c>
      <c r="H52" s="41"/>
      <c r="I52" s="41"/>
      <c r="J52" s="41"/>
      <c r="K52" s="41"/>
      <c r="L52" s="41"/>
      <c r="M52" s="41"/>
      <c r="N52" s="41"/>
    </row>
    <row r="53" spans="1:14" ht="28.5" customHeight="1" x14ac:dyDescent="0.25">
      <c r="A53" s="49">
        <f t="shared" si="0"/>
        <v>49</v>
      </c>
      <c r="B53" s="49" t="s">
        <v>294</v>
      </c>
      <c r="C53" s="50">
        <v>7433025</v>
      </c>
      <c r="D53" s="49" t="s">
        <v>201</v>
      </c>
      <c r="E53" s="49" t="s">
        <v>244</v>
      </c>
      <c r="F53" s="49" t="s">
        <v>214</v>
      </c>
      <c r="G53" s="48" t="s">
        <v>168</v>
      </c>
      <c r="H53" s="41"/>
      <c r="I53" s="41"/>
      <c r="J53" s="41"/>
      <c r="K53" s="41"/>
      <c r="L53" s="41"/>
      <c r="M53" s="41"/>
      <c r="N53" s="41"/>
    </row>
    <row r="54" spans="1:14" ht="28.5" customHeight="1" x14ac:dyDescent="0.25">
      <c r="A54" s="49">
        <f t="shared" si="0"/>
        <v>50</v>
      </c>
      <c r="B54" s="49" t="s">
        <v>295</v>
      </c>
      <c r="C54" s="50">
        <v>3000000</v>
      </c>
      <c r="D54" s="49">
        <v>10</v>
      </c>
      <c r="E54" s="49" t="s">
        <v>231</v>
      </c>
      <c r="F54" s="49" t="s">
        <v>214</v>
      </c>
      <c r="G54" s="48" t="s">
        <v>173</v>
      </c>
      <c r="H54" s="46"/>
      <c r="I54" s="46"/>
      <c r="J54" s="41"/>
      <c r="K54" s="41"/>
      <c r="L54" s="41"/>
      <c r="M54" s="41"/>
      <c r="N54" s="41"/>
    </row>
    <row r="55" spans="1:14" ht="28.5" customHeight="1" x14ac:dyDescent="0.25">
      <c r="A55" s="49">
        <f t="shared" si="0"/>
        <v>51</v>
      </c>
      <c r="B55" s="49" t="s">
        <v>285</v>
      </c>
      <c r="C55" s="50">
        <v>3465000</v>
      </c>
      <c r="D55" s="49">
        <v>57</v>
      </c>
      <c r="E55" s="49" t="s">
        <v>228</v>
      </c>
      <c r="F55" s="49" t="s">
        <v>213</v>
      </c>
      <c r="G55" s="48" t="s">
        <v>184</v>
      </c>
      <c r="H55" s="46"/>
      <c r="I55" s="46"/>
      <c r="J55" s="41"/>
      <c r="K55" s="41"/>
      <c r="L55" s="41"/>
      <c r="M55" s="41"/>
      <c r="N55" s="41"/>
    </row>
    <row r="56" spans="1:14" ht="28.5" customHeight="1" x14ac:dyDescent="0.25">
      <c r="A56" s="49">
        <f t="shared" si="0"/>
        <v>52</v>
      </c>
      <c r="B56" s="49" t="s">
        <v>285</v>
      </c>
      <c r="C56" s="50">
        <v>6320000</v>
      </c>
      <c r="D56" s="49">
        <v>156</v>
      </c>
      <c r="E56" s="49" t="s">
        <v>228</v>
      </c>
      <c r="F56" s="49" t="s">
        <v>213</v>
      </c>
      <c r="G56" s="48" t="s">
        <v>184</v>
      </c>
      <c r="H56" s="41"/>
      <c r="I56" s="41"/>
      <c r="J56" s="41"/>
      <c r="K56" s="41"/>
      <c r="L56" s="41"/>
      <c r="M56" s="41"/>
      <c r="N56" s="41"/>
    </row>
    <row r="57" spans="1:14" ht="28.5" customHeight="1" x14ac:dyDescent="0.25">
      <c r="A57" s="49">
        <f t="shared" si="0"/>
        <v>53</v>
      </c>
      <c r="B57" s="49" t="s">
        <v>265</v>
      </c>
      <c r="C57" s="50">
        <v>6720000</v>
      </c>
      <c r="D57" s="49">
        <v>39</v>
      </c>
      <c r="E57" s="49" t="s">
        <v>228</v>
      </c>
      <c r="F57" s="49" t="s">
        <v>213</v>
      </c>
      <c r="G57" s="48" t="s">
        <v>168</v>
      </c>
      <c r="H57" s="41"/>
      <c r="I57" s="41"/>
      <c r="J57" s="41"/>
      <c r="K57" s="41"/>
      <c r="L57" s="41"/>
      <c r="M57" s="41"/>
      <c r="N57" s="41"/>
    </row>
    <row r="58" spans="1:14" ht="28.5" customHeight="1" x14ac:dyDescent="0.25">
      <c r="A58" s="49">
        <f t="shared" si="0"/>
        <v>54</v>
      </c>
      <c r="B58" s="49" t="s">
        <v>296</v>
      </c>
      <c r="C58" s="50">
        <v>15000000</v>
      </c>
      <c r="D58" s="49">
        <v>40774562</v>
      </c>
      <c r="E58" s="49" t="s">
        <v>245</v>
      </c>
      <c r="F58" s="49" t="s">
        <v>214</v>
      </c>
      <c r="G58" s="48" t="s">
        <v>185</v>
      </c>
      <c r="H58" s="46"/>
      <c r="I58" s="46"/>
      <c r="J58" s="41"/>
      <c r="K58" s="41"/>
      <c r="L58" s="41"/>
      <c r="M58" s="41"/>
      <c r="N58" s="41"/>
    </row>
    <row r="59" spans="1:14" ht="28.5" customHeight="1" x14ac:dyDescent="0.25">
      <c r="A59" s="49">
        <f t="shared" si="0"/>
        <v>55</v>
      </c>
      <c r="B59" s="49" t="s">
        <v>262</v>
      </c>
      <c r="C59" s="50">
        <v>23366401.780000001</v>
      </c>
      <c r="D59" s="49">
        <v>55</v>
      </c>
      <c r="E59" s="49" t="s">
        <v>220</v>
      </c>
      <c r="F59" s="49" t="s">
        <v>214</v>
      </c>
      <c r="G59" s="48" t="s">
        <v>166</v>
      </c>
      <c r="H59" s="46"/>
      <c r="I59" s="46"/>
      <c r="J59" s="41"/>
      <c r="K59" s="41"/>
      <c r="L59" s="41"/>
      <c r="M59" s="41"/>
      <c r="N59" s="41"/>
    </row>
    <row r="60" spans="1:14" ht="28.5" customHeight="1" x14ac:dyDescent="0.25">
      <c r="A60" s="49">
        <f t="shared" si="0"/>
        <v>56</v>
      </c>
      <c r="B60" s="49" t="s">
        <v>297</v>
      </c>
      <c r="C60" s="50">
        <v>47625000</v>
      </c>
      <c r="D60" s="49">
        <v>14</v>
      </c>
      <c r="E60" s="49" t="s">
        <v>229</v>
      </c>
      <c r="F60" s="49" t="s">
        <v>214</v>
      </c>
      <c r="G60" s="48" t="s">
        <v>170</v>
      </c>
      <c r="H60" s="41"/>
      <c r="I60" s="41"/>
      <c r="J60" s="41"/>
      <c r="K60" s="41"/>
      <c r="L60" s="41"/>
      <c r="M60" s="41"/>
      <c r="N60" s="41"/>
    </row>
    <row r="61" spans="1:14" ht="28.5" customHeight="1" x14ac:dyDescent="0.25">
      <c r="A61" s="49">
        <f t="shared" si="0"/>
        <v>57</v>
      </c>
      <c r="B61" s="49" t="s">
        <v>298</v>
      </c>
      <c r="C61" s="50">
        <v>4998000</v>
      </c>
      <c r="D61" s="49" t="s">
        <v>202</v>
      </c>
      <c r="E61" s="51" t="s">
        <v>246</v>
      </c>
      <c r="F61" s="49" t="s">
        <v>214</v>
      </c>
      <c r="G61" s="48" t="s">
        <v>174</v>
      </c>
      <c r="H61" s="41"/>
      <c r="I61" s="41"/>
      <c r="J61" s="41"/>
      <c r="K61" s="41"/>
      <c r="L61" s="41"/>
      <c r="M61" s="41"/>
      <c r="N61" s="41"/>
    </row>
    <row r="62" spans="1:14" ht="28.5" customHeight="1" x14ac:dyDescent="0.25">
      <c r="A62" s="49">
        <f t="shared" si="0"/>
        <v>58</v>
      </c>
      <c r="B62" s="49" t="s">
        <v>299</v>
      </c>
      <c r="C62" s="50">
        <v>64000000</v>
      </c>
      <c r="D62" s="49">
        <v>726</v>
      </c>
      <c r="E62" s="49" t="s">
        <v>220</v>
      </c>
      <c r="F62" s="49" t="s">
        <v>214</v>
      </c>
      <c r="G62" s="48" t="s">
        <v>180</v>
      </c>
      <c r="H62" s="41"/>
      <c r="I62" s="41"/>
      <c r="J62" s="41"/>
      <c r="K62" s="41"/>
      <c r="L62" s="41"/>
      <c r="M62" s="41"/>
      <c r="N62" s="41"/>
    </row>
    <row r="63" spans="1:14" ht="28.5" customHeight="1" x14ac:dyDescent="0.25">
      <c r="A63" s="49">
        <f t="shared" si="0"/>
        <v>59</v>
      </c>
      <c r="B63" s="49" t="s">
        <v>300</v>
      </c>
      <c r="C63" s="50">
        <v>39804950</v>
      </c>
      <c r="D63" s="49">
        <v>10</v>
      </c>
      <c r="E63" s="49" t="s">
        <v>233</v>
      </c>
      <c r="F63" s="49" t="s">
        <v>214</v>
      </c>
      <c r="G63" s="48" t="s">
        <v>183</v>
      </c>
      <c r="H63" s="41"/>
      <c r="I63" s="41"/>
      <c r="J63" s="41"/>
      <c r="K63" s="41"/>
      <c r="L63" s="41"/>
      <c r="M63" s="41"/>
      <c r="N63" s="41"/>
    </row>
    <row r="64" spans="1:14" ht="28.5" customHeight="1" x14ac:dyDescent="0.25">
      <c r="A64" s="49">
        <f t="shared" si="0"/>
        <v>60</v>
      </c>
      <c r="B64" s="49" t="s">
        <v>272</v>
      </c>
      <c r="C64" s="50">
        <v>7997200</v>
      </c>
      <c r="D64" s="49">
        <v>37295</v>
      </c>
      <c r="E64" s="51" t="s">
        <v>247</v>
      </c>
      <c r="F64" s="49" t="s">
        <v>214</v>
      </c>
      <c r="G64" s="48" t="s">
        <v>165</v>
      </c>
      <c r="H64" s="41"/>
      <c r="I64" s="41"/>
      <c r="J64" s="41"/>
      <c r="K64" s="41"/>
      <c r="L64" s="41"/>
      <c r="M64" s="41"/>
      <c r="N64" s="41"/>
    </row>
    <row r="65" spans="1:14" ht="28.5" customHeight="1" x14ac:dyDescent="0.25">
      <c r="A65" s="49">
        <f t="shared" si="0"/>
        <v>61</v>
      </c>
      <c r="B65" s="49" t="s">
        <v>276</v>
      </c>
      <c r="C65" s="50">
        <v>5786004</v>
      </c>
      <c r="D65" s="49">
        <v>2</v>
      </c>
      <c r="E65" s="49" t="s">
        <v>233</v>
      </c>
      <c r="F65" s="49" t="s">
        <v>214</v>
      </c>
      <c r="G65" s="48" t="s">
        <v>171</v>
      </c>
      <c r="H65" s="41"/>
      <c r="I65" s="41"/>
      <c r="J65" s="41"/>
      <c r="K65" s="41"/>
      <c r="L65" s="41"/>
      <c r="M65" s="41"/>
      <c r="N65" s="41"/>
    </row>
    <row r="66" spans="1:14" ht="28.5" customHeight="1" x14ac:dyDescent="0.25">
      <c r="A66" s="49">
        <f t="shared" ref="A66:A107" si="1">+A65+1</f>
        <v>62</v>
      </c>
      <c r="B66" s="49" t="s">
        <v>301</v>
      </c>
      <c r="C66" s="50">
        <v>58453580</v>
      </c>
      <c r="D66" s="49">
        <v>17</v>
      </c>
      <c r="E66" s="49" t="s">
        <v>247</v>
      </c>
      <c r="F66" s="49" t="s">
        <v>214</v>
      </c>
      <c r="G66" s="48" t="s">
        <v>186</v>
      </c>
      <c r="H66" s="41"/>
      <c r="I66" s="41"/>
      <c r="J66" s="41"/>
      <c r="K66" s="41"/>
      <c r="L66" s="41"/>
      <c r="M66" s="41"/>
      <c r="N66" s="41"/>
    </row>
    <row r="67" spans="1:14" ht="28.5" customHeight="1" x14ac:dyDescent="0.25">
      <c r="A67" s="49">
        <f t="shared" si="1"/>
        <v>63</v>
      </c>
      <c r="B67" s="49" t="s">
        <v>278</v>
      </c>
      <c r="C67" s="50">
        <v>33660000</v>
      </c>
      <c r="D67" s="49">
        <v>7</v>
      </c>
      <c r="E67" s="51" t="s">
        <v>248</v>
      </c>
      <c r="F67" s="49" t="s">
        <v>214</v>
      </c>
      <c r="G67" s="48" t="s">
        <v>171</v>
      </c>
      <c r="H67" s="41"/>
      <c r="I67" s="41"/>
      <c r="J67" s="41"/>
      <c r="K67" s="41"/>
      <c r="L67" s="41"/>
      <c r="M67" s="41"/>
      <c r="N67" s="41"/>
    </row>
    <row r="68" spans="1:14" ht="28.5" customHeight="1" x14ac:dyDescent="0.25">
      <c r="A68" s="49">
        <f t="shared" si="1"/>
        <v>64</v>
      </c>
      <c r="B68" s="49" t="s">
        <v>302</v>
      </c>
      <c r="C68" s="50">
        <v>86040000</v>
      </c>
      <c r="D68" s="49">
        <v>171300673047</v>
      </c>
      <c r="E68" s="49" t="s">
        <v>249</v>
      </c>
      <c r="F68" s="49" t="s">
        <v>214</v>
      </c>
      <c r="G68" s="48" t="s">
        <v>185</v>
      </c>
      <c r="H68" s="41"/>
      <c r="I68" s="41"/>
      <c r="J68" s="41"/>
      <c r="K68" s="41"/>
      <c r="L68" s="41"/>
      <c r="M68" s="41"/>
      <c r="N68" s="41"/>
    </row>
    <row r="69" spans="1:14" ht="28.5" customHeight="1" x14ac:dyDescent="0.25">
      <c r="A69" s="49">
        <f t="shared" si="1"/>
        <v>65</v>
      </c>
      <c r="B69" s="49" t="s">
        <v>296</v>
      </c>
      <c r="C69" s="50">
        <v>11617200</v>
      </c>
      <c r="D69" s="49">
        <v>4184785</v>
      </c>
      <c r="E69" s="49" t="s">
        <v>221</v>
      </c>
      <c r="F69" s="49" t="s">
        <v>214</v>
      </c>
      <c r="G69" s="48" t="s">
        <v>185</v>
      </c>
      <c r="H69" s="41"/>
      <c r="I69" s="41"/>
      <c r="J69" s="41"/>
      <c r="K69" s="41"/>
      <c r="L69" s="41"/>
      <c r="M69" s="41"/>
      <c r="N69" s="41"/>
    </row>
    <row r="70" spans="1:14" ht="28.5" customHeight="1" x14ac:dyDescent="0.25">
      <c r="A70" s="49">
        <f t="shared" si="1"/>
        <v>66</v>
      </c>
      <c r="B70" s="49" t="s">
        <v>303</v>
      </c>
      <c r="C70" s="50">
        <v>7999722</v>
      </c>
      <c r="D70" s="49">
        <v>2</v>
      </c>
      <c r="E70" s="49" t="s">
        <v>250</v>
      </c>
      <c r="F70" s="49" t="s">
        <v>115</v>
      </c>
      <c r="G70" s="48" t="s">
        <v>187</v>
      </c>
      <c r="H70" s="41"/>
      <c r="I70" s="41"/>
      <c r="J70" s="41"/>
      <c r="K70" s="41"/>
      <c r="L70" s="41"/>
      <c r="M70" s="41"/>
      <c r="N70" s="41"/>
    </row>
    <row r="71" spans="1:14" ht="28.5" customHeight="1" x14ac:dyDescent="0.25">
      <c r="A71" s="49">
        <f t="shared" si="1"/>
        <v>67</v>
      </c>
      <c r="B71" s="49" t="s">
        <v>296</v>
      </c>
      <c r="C71" s="50">
        <v>13500000</v>
      </c>
      <c r="D71" s="49">
        <v>41161736</v>
      </c>
      <c r="E71" s="49" t="s">
        <v>245</v>
      </c>
      <c r="F71" s="49" t="s">
        <v>214</v>
      </c>
      <c r="G71" s="48" t="s">
        <v>185</v>
      </c>
      <c r="H71" s="41"/>
      <c r="I71" s="41"/>
      <c r="J71" s="41"/>
      <c r="K71" s="41"/>
      <c r="L71" s="41"/>
      <c r="M71" s="41"/>
      <c r="N71" s="41"/>
    </row>
    <row r="72" spans="1:14" ht="28.5" customHeight="1" x14ac:dyDescent="0.25">
      <c r="A72" s="49">
        <f t="shared" si="1"/>
        <v>68</v>
      </c>
      <c r="B72" s="49" t="s">
        <v>291</v>
      </c>
      <c r="C72" s="50">
        <v>6750000</v>
      </c>
      <c r="D72" s="49">
        <v>242</v>
      </c>
      <c r="E72" s="49" t="s">
        <v>251</v>
      </c>
      <c r="F72" s="49" t="s">
        <v>213</v>
      </c>
      <c r="G72" s="48" t="s">
        <v>181</v>
      </c>
      <c r="H72" s="41"/>
      <c r="I72" s="41"/>
      <c r="J72" s="41"/>
      <c r="K72" s="41"/>
      <c r="L72" s="41"/>
      <c r="M72" s="41"/>
      <c r="N72" s="41"/>
    </row>
    <row r="73" spans="1:14" ht="28.5" customHeight="1" x14ac:dyDescent="0.25">
      <c r="A73" s="49">
        <f t="shared" si="1"/>
        <v>69</v>
      </c>
      <c r="B73" s="49" t="s">
        <v>284</v>
      </c>
      <c r="C73" s="50">
        <v>3127920</v>
      </c>
      <c r="D73" s="49">
        <v>8</v>
      </c>
      <c r="E73" s="49" t="s">
        <v>250</v>
      </c>
      <c r="F73" s="49" t="s">
        <v>214</v>
      </c>
      <c r="G73" s="48" t="s">
        <v>188</v>
      </c>
      <c r="H73" s="41"/>
      <c r="I73" s="41"/>
      <c r="J73" s="41"/>
      <c r="K73" s="41"/>
      <c r="L73" s="41"/>
      <c r="M73" s="41"/>
      <c r="N73" s="41"/>
    </row>
    <row r="74" spans="1:14" ht="28.5" customHeight="1" x14ac:dyDescent="0.25">
      <c r="A74" s="49">
        <f t="shared" si="1"/>
        <v>70</v>
      </c>
      <c r="B74" s="49" t="s">
        <v>262</v>
      </c>
      <c r="C74" s="50">
        <v>24570855.48</v>
      </c>
      <c r="D74" s="49">
        <v>54</v>
      </c>
      <c r="E74" s="51" t="s">
        <v>226</v>
      </c>
      <c r="F74" s="49" t="s">
        <v>214</v>
      </c>
      <c r="G74" s="48" t="s">
        <v>166</v>
      </c>
      <c r="H74" s="41"/>
      <c r="I74" s="41"/>
      <c r="J74" s="41"/>
      <c r="K74" s="41"/>
      <c r="L74" s="41"/>
      <c r="M74" s="41"/>
      <c r="N74" s="41"/>
    </row>
    <row r="75" spans="1:14" ht="28.5" customHeight="1" x14ac:dyDescent="0.25">
      <c r="A75" s="49">
        <f t="shared" si="1"/>
        <v>71</v>
      </c>
      <c r="B75" s="49" t="s">
        <v>261</v>
      </c>
      <c r="C75" s="50">
        <v>7900000</v>
      </c>
      <c r="D75" s="49">
        <v>73</v>
      </c>
      <c r="E75" s="49" t="s">
        <v>234</v>
      </c>
      <c r="F75" s="49" t="s">
        <v>214</v>
      </c>
      <c r="G75" s="48" t="s">
        <v>177</v>
      </c>
      <c r="H75" s="41"/>
      <c r="I75" s="41"/>
      <c r="J75" s="41"/>
      <c r="K75" s="41"/>
      <c r="L75" s="41"/>
      <c r="M75" s="41"/>
      <c r="N75" s="41"/>
    </row>
    <row r="76" spans="1:14" ht="28.5" customHeight="1" x14ac:dyDescent="0.25">
      <c r="A76" s="49">
        <f t="shared" si="1"/>
        <v>72</v>
      </c>
      <c r="B76" s="49" t="s">
        <v>304</v>
      </c>
      <c r="C76" s="50">
        <v>2999700</v>
      </c>
      <c r="D76" s="49" t="s">
        <v>203</v>
      </c>
      <c r="E76" s="49" t="s">
        <v>252</v>
      </c>
      <c r="F76" s="49" t="s">
        <v>115</v>
      </c>
      <c r="G76" s="48" t="s">
        <v>187</v>
      </c>
      <c r="H76" s="41"/>
      <c r="I76" s="41"/>
      <c r="J76" s="41"/>
      <c r="K76" s="41"/>
      <c r="L76" s="41"/>
      <c r="M76" s="41"/>
      <c r="N76" s="41"/>
    </row>
    <row r="77" spans="1:14" ht="28.5" customHeight="1" x14ac:dyDescent="0.25">
      <c r="A77" s="49">
        <f t="shared" si="1"/>
        <v>73</v>
      </c>
      <c r="B77" s="49" t="s">
        <v>304</v>
      </c>
      <c r="C77" s="50">
        <v>29999640</v>
      </c>
      <c r="D77" s="49" t="s">
        <v>204</v>
      </c>
      <c r="E77" s="51" t="s">
        <v>252</v>
      </c>
      <c r="F77" s="49" t="s">
        <v>115</v>
      </c>
      <c r="G77" s="48" t="s">
        <v>187</v>
      </c>
      <c r="H77" s="41"/>
      <c r="I77" s="41"/>
      <c r="J77" s="41"/>
      <c r="K77" s="41"/>
      <c r="L77" s="41"/>
      <c r="M77" s="41"/>
      <c r="N77" s="41"/>
    </row>
    <row r="78" spans="1:14" ht="28.5" customHeight="1" x14ac:dyDescent="0.25">
      <c r="A78" s="49">
        <f t="shared" si="1"/>
        <v>74</v>
      </c>
      <c r="B78" s="49" t="s">
        <v>305</v>
      </c>
      <c r="C78" s="50">
        <v>5999400</v>
      </c>
      <c r="D78" s="49" t="s">
        <v>205</v>
      </c>
      <c r="E78" s="51" t="s">
        <v>229</v>
      </c>
      <c r="F78" s="49" t="s">
        <v>115</v>
      </c>
      <c r="G78" s="48" t="s">
        <v>187</v>
      </c>
      <c r="H78" s="41"/>
      <c r="I78" s="41"/>
      <c r="J78" s="41"/>
      <c r="K78" s="41"/>
      <c r="L78" s="41"/>
      <c r="M78" s="41"/>
      <c r="N78" s="41"/>
    </row>
    <row r="79" spans="1:14" ht="28.5" customHeight="1" x14ac:dyDescent="0.25">
      <c r="A79" s="49">
        <f t="shared" si="1"/>
        <v>75</v>
      </c>
      <c r="B79" s="49" t="s">
        <v>305</v>
      </c>
      <c r="C79" s="50">
        <v>44999550</v>
      </c>
      <c r="D79" s="49">
        <v>329</v>
      </c>
      <c r="E79" s="49" t="s">
        <v>221</v>
      </c>
      <c r="F79" s="49" t="s">
        <v>115</v>
      </c>
      <c r="G79" s="48" t="s">
        <v>187</v>
      </c>
      <c r="H79" s="41"/>
      <c r="I79" s="41"/>
      <c r="J79" s="41"/>
      <c r="K79" s="41"/>
      <c r="L79" s="41"/>
      <c r="M79" s="41"/>
      <c r="N79" s="41"/>
    </row>
    <row r="80" spans="1:14" ht="28.5" customHeight="1" x14ac:dyDescent="0.25">
      <c r="A80" s="49">
        <f t="shared" si="1"/>
        <v>76</v>
      </c>
      <c r="B80" s="49" t="s">
        <v>286</v>
      </c>
      <c r="C80" s="50">
        <v>155680000</v>
      </c>
      <c r="D80" s="49" t="s">
        <v>206</v>
      </c>
      <c r="E80" s="49" t="s">
        <v>253</v>
      </c>
      <c r="F80" s="49" t="s">
        <v>214</v>
      </c>
      <c r="G80" s="48" t="s">
        <v>176</v>
      </c>
      <c r="H80" s="41"/>
      <c r="I80" s="41"/>
      <c r="J80" s="41"/>
      <c r="K80" s="41"/>
      <c r="L80" s="41"/>
      <c r="M80" s="41"/>
      <c r="N80" s="41"/>
    </row>
    <row r="81" spans="1:14" ht="28.5" customHeight="1" x14ac:dyDescent="0.25">
      <c r="A81" s="49">
        <f t="shared" si="1"/>
        <v>77</v>
      </c>
      <c r="B81" s="49" t="s">
        <v>306</v>
      </c>
      <c r="C81" s="50">
        <v>1200000</v>
      </c>
      <c r="D81" s="49" t="s">
        <v>207</v>
      </c>
      <c r="E81" s="51" t="s">
        <v>224</v>
      </c>
      <c r="F81" s="49" t="s">
        <v>214</v>
      </c>
      <c r="G81" s="48" t="s">
        <v>189</v>
      </c>
      <c r="H81" s="41"/>
      <c r="I81" s="41"/>
      <c r="J81" s="41"/>
      <c r="K81" s="41"/>
      <c r="L81" s="41"/>
      <c r="M81" s="41"/>
      <c r="N81" s="41"/>
    </row>
    <row r="82" spans="1:14" ht="28.5" customHeight="1" x14ac:dyDescent="0.25">
      <c r="A82" s="49">
        <f t="shared" si="1"/>
        <v>78</v>
      </c>
      <c r="B82" s="49" t="s">
        <v>296</v>
      </c>
      <c r="C82" s="50">
        <v>796320</v>
      </c>
      <c r="D82" s="49" t="s">
        <v>208</v>
      </c>
      <c r="E82" s="51" t="s">
        <v>251</v>
      </c>
      <c r="F82" s="49" t="s">
        <v>214</v>
      </c>
      <c r="G82" s="48" t="s">
        <v>185</v>
      </c>
      <c r="H82" s="41"/>
      <c r="I82" s="41"/>
      <c r="J82" s="41"/>
      <c r="K82" s="41"/>
      <c r="L82" s="41"/>
      <c r="M82" s="41"/>
      <c r="N82" s="41"/>
    </row>
    <row r="83" spans="1:14" ht="28.5" customHeight="1" x14ac:dyDescent="0.25">
      <c r="A83" s="49">
        <f t="shared" si="1"/>
        <v>79</v>
      </c>
      <c r="B83" s="49" t="s">
        <v>289</v>
      </c>
      <c r="C83" s="50">
        <v>3177000</v>
      </c>
      <c r="D83" s="49">
        <v>3</v>
      </c>
      <c r="E83" s="51" t="s">
        <v>225</v>
      </c>
      <c r="F83" s="49" t="s">
        <v>213</v>
      </c>
      <c r="G83" s="48" t="s">
        <v>179</v>
      </c>
      <c r="H83" s="41"/>
      <c r="I83" s="41"/>
      <c r="J83" s="41"/>
      <c r="K83" s="41"/>
      <c r="L83" s="41"/>
      <c r="M83" s="41"/>
      <c r="N83" s="41"/>
    </row>
    <row r="84" spans="1:14" ht="28.5" customHeight="1" x14ac:dyDescent="0.25">
      <c r="A84" s="49">
        <f t="shared" si="1"/>
        <v>80</v>
      </c>
      <c r="B84" s="49" t="s">
        <v>262</v>
      </c>
      <c r="C84" s="50">
        <v>6865386.0899999999</v>
      </c>
      <c r="D84" s="49">
        <v>53</v>
      </c>
      <c r="E84" s="51" t="s">
        <v>254</v>
      </c>
      <c r="F84" s="49" t="s">
        <v>214</v>
      </c>
      <c r="G84" s="48" t="s">
        <v>166</v>
      </c>
      <c r="H84" s="41"/>
      <c r="I84" s="41"/>
      <c r="J84" s="41"/>
      <c r="K84" s="41"/>
      <c r="L84" s="41"/>
      <c r="M84" s="41"/>
      <c r="N84" s="41"/>
    </row>
    <row r="85" spans="1:14" ht="28.5" customHeight="1" x14ac:dyDescent="0.25">
      <c r="A85" s="49">
        <f t="shared" si="1"/>
        <v>81</v>
      </c>
      <c r="B85" s="49" t="s">
        <v>307</v>
      </c>
      <c r="C85" s="50">
        <v>5750000</v>
      </c>
      <c r="D85" s="49">
        <v>87</v>
      </c>
      <c r="E85" s="51" t="s">
        <v>251</v>
      </c>
      <c r="F85" s="49" t="s">
        <v>213</v>
      </c>
      <c r="G85" s="48" t="s">
        <v>190</v>
      </c>
      <c r="H85" s="41"/>
      <c r="I85" s="41"/>
      <c r="J85" s="41"/>
      <c r="K85" s="41"/>
      <c r="L85" s="41"/>
      <c r="M85" s="41"/>
      <c r="N85" s="41"/>
    </row>
    <row r="86" spans="1:14" ht="28.5" customHeight="1" x14ac:dyDescent="0.25">
      <c r="A86" s="49">
        <f t="shared" si="1"/>
        <v>82</v>
      </c>
      <c r="B86" s="49" t="s">
        <v>308</v>
      </c>
      <c r="C86" s="50">
        <v>2699754.5</v>
      </c>
      <c r="D86" s="49">
        <v>2705</v>
      </c>
      <c r="E86" s="51" t="s">
        <v>254</v>
      </c>
      <c r="F86" s="49" t="s">
        <v>214</v>
      </c>
      <c r="G86" s="48" t="s">
        <v>191</v>
      </c>
      <c r="H86" s="41"/>
      <c r="I86" s="41"/>
      <c r="J86" s="41"/>
      <c r="K86" s="41"/>
      <c r="L86" s="41"/>
      <c r="M86" s="41"/>
      <c r="N86" s="41"/>
    </row>
    <row r="87" spans="1:14" ht="28.5" customHeight="1" x14ac:dyDescent="0.25">
      <c r="A87" s="49">
        <f t="shared" si="1"/>
        <v>83</v>
      </c>
      <c r="B87" s="49" t="s">
        <v>309</v>
      </c>
      <c r="C87" s="50">
        <v>2996760</v>
      </c>
      <c r="D87" s="49" t="s">
        <v>209</v>
      </c>
      <c r="E87" s="49" t="s">
        <v>254</v>
      </c>
      <c r="F87" s="49" t="s">
        <v>115</v>
      </c>
      <c r="G87" s="48" t="s">
        <v>192</v>
      </c>
      <c r="H87" s="41"/>
      <c r="I87" s="41"/>
      <c r="J87" s="41"/>
      <c r="K87" s="41"/>
      <c r="L87" s="41"/>
      <c r="M87" s="41"/>
      <c r="N87" s="41"/>
    </row>
    <row r="88" spans="1:14" ht="28.5" customHeight="1" x14ac:dyDescent="0.25">
      <c r="A88" s="49">
        <f t="shared" si="1"/>
        <v>84</v>
      </c>
      <c r="B88" s="49" t="s">
        <v>309</v>
      </c>
      <c r="C88" s="50">
        <v>27396850</v>
      </c>
      <c r="D88" s="49">
        <v>9900064591</v>
      </c>
      <c r="E88" s="49" t="s">
        <v>254</v>
      </c>
      <c r="F88" s="49" t="s">
        <v>115</v>
      </c>
      <c r="G88" s="48" t="s">
        <v>192</v>
      </c>
      <c r="H88" s="41"/>
      <c r="I88" s="41"/>
      <c r="J88" s="41"/>
      <c r="K88" s="41"/>
      <c r="L88" s="41"/>
      <c r="M88" s="41"/>
      <c r="N88" s="41"/>
    </row>
    <row r="89" spans="1:14" ht="28.5" customHeight="1" x14ac:dyDescent="0.25">
      <c r="A89" s="49">
        <f t="shared" si="1"/>
        <v>85</v>
      </c>
      <c r="B89" s="49" t="s">
        <v>310</v>
      </c>
      <c r="C89" s="50">
        <v>400312000</v>
      </c>
      <c r="D89" s="49">
        <v>312</v>
      </c>
      <c r="E89" s="49" t="s">
        <v>255</v>
      </c>
      <c r="F89" s="49" t="s">
        <v>214</v>
      </c>
      <c r="G89" s="48" t="s">
        <v>193</v>
      </c>
      <c r="H89" s="41"/>
      <c r="I89" s="41"/>
      <c r="J89" s="41"/>
      <c r="K89" s="41"/>
      <c r="L89" s="41"/>
      <c r="M89" s="41"/>
      <c r="N89" s="41"/>
    </row>
    <row r="90" spans="1:14" ht="28.5" customHeight="1" x14ac:dyDescent="0.25">
      <c r="A90" s="49">
        <f t="shared" si="1"/>
        <v>86</v>
      </c>
      <c r="B90" s="49" t="s">
        <v>311</v>
      </c>
      <c r="C90" s="50">
        <v>17811200</v>
      </c>
      <c r="D90" s="49">
        <v>8</v>
      </c>
      <c r="E90" s="49" t="s">
        <v>256</v>
      </c>
      <c r="F90" s="49" t="s">
        <v>214</v>
      </c>
      <c r="G90" s="48" t="s">
        <v>184</v>
      </c>
    </row>
    <row r="91" spans="1:14" ht="28.5" customHeight="1" x14ac:dyDescent="0.25">
      <c r="A91" s="49">
        <f t="shared" si="1"/>
        <v>87</v>
      </c>
      <c r="B91" s="49" t="s">
        <v>312</v>
      </c>
      <c r="C91" s="50">
        <v>28908000</v>
      </c>
      <c r="D91" s="49" t="s">
        <v>210</v>
      </c>
      <c r="E91" s="49" t="s">
        <v>254</v>
      </c>
      <c r="F91" s="49" t="s">
        <v>115</v>
      </c>
      <c r="G91" s="48" t="s">
        <v>169</v>
      </c>
    </row>
    <row r="92" spans="1:14" ht="28.5" customHeight="1" x14ac:dyDescent="0.25">
      <c r="A92" s="49">
        <f t="shared" si="1"/>
        <v>88</v>
      </c>
      <c r="B92" s="49" t="s">
        <v>313</v>
      </c>
      <c r="C92" s="50">
        <v>49680000</v>
      </c>
      <c r="D92" s="49">
        <v>19</v>
      </c>
      <c r="E92" s="49" t="s">
        <v>254</v>
      </c>
      <c r="F92" s="49" t="s">
        <v>214</v>
      </c>
      <c r="G92" s="48" t="s">
        <v>177</v>
      </c>
    </row>
    <row r="93" spans="1:14" ht="28.5" customHeight="1" x14ac:dyDescent="0.25">
      <c r="A93" s="49">
        <f t="shared" si="1"/>
        <v>89</v>
      </c>
      <c r="B93" s="49" t="s">
        <v>262</v>
      </c>
      <c r="C93" s="50">
        <v>210056725.28</v>
      </c>
      <c r="D93" s="49">
        <v>52</v>
      </c>
      <c r="E93" s="49" t="s">
        <v>254</v>
      </c>
      <c r="F93" s="49" t="s">
        <v>214</v>
      </c>
      <c r="G93" s="48" t="s">
        <v>166</v>
      </c>
    </row>
    <row r="94" spans="1:14" ht="28.5" customHeight="1" x14ac:dyDescent="0.25">
      <c r="A94" s="49">
        <f t="shared" si="1"/>
        <v>90</v>
      </c>
      <c r="B94" s="49" t="s">
        <v>296</v>
      </c>
      <c r="C94" s="50">
        <v>51900000</v>
      </c>
      <c r="D94" s="49">
        <v>40829110</v>
      </c>
      <c r="E94" s="49" t="s">
        <v>249</v>
      </c>
      <c r="F94" s="49" t="s">
        <v>214</v>
      </c>
      <c r="G94" s="48" t="s">
        <v>185</v>
      </c>
    </row>
    <row r="95" spans="1:14" ht="28.5" customHeight="1" x14ac:dyDescent="0.25">
      <c r="A95" s="49">
        <f t="shared" si="1"/>
        <v>91</v>
      </c>
      <c r="B95" s="49" t="s">
        <v>296</v>
      </c>
      <c r="C95" s="50">
        <v>94117332</v>
      </c>
      <c r="D95" s="49">
        <v>40998596</v>
      </c>
      <c r="E95" s="49" t="s">
        <v>249</v>
      </c>
      <c r="F95" s="49" t="s">
        <v>214</v>
      </c>
      <c r="G95" s="48" t="s">
        <v>185</v>
      </c>
    </row>
    <row r="96" spans="1:14" ht="28.5" customHeight="1" x14ac:dyDescent="0.25">
      <c r="A96" s="49">
        <f t="shared" si="1"/>
        <v>92</v>
      </c>
      <c r="B96" s="49" t="s">
        <v>261</v>
      </c>
      <c r="C96" s="50">
        <v>7900000</v>
      </c>
      <c r="D96" s="49">
        <v>73</v>
      </c>
      <c r="E96" s="49" t="s">
        <v>257</v>
      </c>
      <c r="F96" s="49" t="s">
        <v>214</v>
      </c>
      <c r="G96" s="48" t="s">
        <v>177</v>
      </c>
    </row>
    <row r="97" spans="1:7" ht="28.5" customHeight="1" x14ac:dyDescent="0.25">
      <c r="A97" s="49">
        <f t="shared" si="1"/>
        <v>93</v>
      </c>
      <c r="B97" s="49" t="s">
        <v>281</v>
      </c>
      <c r="C97" s="50">
        <v>14560000.199999999</v>
      </c>
      <c r="D97" s="49">
        <v>44575</v>
      </c>
      <c r="E97" s="49" t="s">
        <v>258</v>
      </c>
      <c r="F97" s="49" t="s">
        <v>214</v>
      </c>
      <c r="G97" s="48" t="s">
        <v>186</v>
      </c>
    </row>
    <row r="98" spans="1:7" ht="28.5" customHeight="1" x14ac:dyDescent="0.25">
      <c r="A98" s="49">
        <f t="shared" si="1"/>
        <v>94</v>
      </c>
      <c r="B98" s="49" t="s">
        <v>314</v>
      </c>
      <c r="C98" s="50">
        <v>60000000</v>
      </c>
      <c r="D98" s="49">
        <v>1</v>
      </c>
      <c r="E98" s="49" t="s">
        <v>258</v>
      </c>
      <c r="F98" s="49" t="s">
        <v>214</v>
      </c>
      <c r="G98" s="48" t="s">
        <v>171</v>
      </c>
    </row>
    <row r="99" spans="1:7" ht="28.5" customHeight="1" x14ac:dyDescent="0.25">
      <c r="A99" s="49">
        <f t="shared" si="1"/>
        <v>95</v>
      </c>
      <c r="B99" s="49" t="s">
        <v>272</v>
      </c>
      <c r="C99" s="50">
        <v>515132000</v>
      </c>
      <c r="D99" s="49">
        <v>36899</v>
      </c>
      <c r="E99" s="49" t="s">
        <v>252</v>
      </c>
      <c r="F99" s="49" t="s">
        <v>214</v>
      </c>
      <c r="G99" s="48" t="s">
        <v>185</v>
      </c>
    </row>
    <row r="100" spans="1:7" ht="28.5" customHeight="1" x14ac:dyDescent="0.25">
      <c r="A100" s="49">
        <f t="shared" si="1"/>
        <v>96</v>
      </c>
      <c r="B100" s="49" t="s">
        <v>315</v>
      </c>
      <c r="C100" s="50">
        <v>19913700</v>
      </c>
      <c r="D100" s="49" t="s">
        <v>211</v>
      </c>
      <c r="E100" s="49" t="s">
        <v>259</v>
      </c>
      <c r="F100" s="49" t="s">
        <v>115</v>
      </c>
      <c r="G100" s="48" t="s">
        <v>194</v>
      </c>
    </row>
    <row r="101" spans="1:7" ht="28.5" customHeight="1" x14ac:dyDescent="0.25">
      <c r="A101" s="49">
        <f t="shared" si="1"/>
        <v>97</v>
      </c>
      <c r="B101" s="49" t="s">
        <v>302</v>
      </c>
      <c r="C101" s="50">
        <v>6630000</v>
      </c>
      <c r="D101" s="49">
        <v>171300673047</v>
      </c>
      <c r="E101" s="49" t="s">
        <v>250</v>
      </c>
      <c r="F101" s="49" t="s">
        <v>214</v>
      </c>
      <c r="G101" s="48" t="s">
        <v>185</v>
      </c>
    </row>
    <row r="102" spans="1:7" ht="28.5" customHeight="1" x14ac:dyDescent="0.25">
      <c r="A102" s="49">
        <f t="shared" si="1"/>
        <v>98</v>
      </c>
      <c r="B102" s="49" t="s">
        <v>263</v>
      </c>
      <c r="C102" s="50">
        <v>255371520</v>
      </c>
      <c r="D102" s="49" t="s">
        <v>212</v>
      </c>
      <c r="E102" s="49" t="s">
        <v>250</v>
      </c>
      <c r="F102" s="49" t="s">
        <v>115</v>
      </c>
      <c r="G102" s="48" t="s">
        <v>167</v>
      </c>
    </row>
    <row r="103" spans="1:7" ht="28.5" customHeight="1" x14ac:dyDescent="0.25">
      <c r="A103" s="49">
        <f t="shared" si="1"/>
        <v>99</v>
      </c>
      <c r="B103" s="49" t="s">
        <v>296</v>
      </c>
      <c r="C103" s="50">
        <v>4000000</v>
      </c>
      <c r="D103" s="49">
        <v>4296433</v>
      </c>
      <c r="E103" s="49" t="s">
        <v>260</v>
      </c>
      <c r="F103" s="49" t="s">
        <v>214</v>
      </c>
      <c r="G103" s="48" t="s">
        <v>185</v>
      </c>
    </row>
    <row r="104" spans="1:7" ht="28.5" customHeight="1" x14ac:dyDescent="0.25">
      <c r="A104" s="49">
        <f t="shared" si="1"/>
        <v>100</v>
      </c>
      <c r="B104" s="49" t="s">
        <v>262</v>
      </c>
      <c r="C104" s="50">
        <v>95754069.150000006</v>
      </c>
      <c r="D104" s="49">
        <v>48</v>
      </c>
      <c r="E104" s="49" t="s">
        <v>244</v>
      </c>
      <c r="F104" s="49" t="s">
        <v>214</v>
      </c>
      <c r="G104" s="48" t="s">
        <v>166</v>
      </c>
    </row>
    <row r="105" spans="1:7" ht="28.5" customHeight="1" x14ac:dyDescent="0.25">
      <c r="A105" s="49">
        <f t="shared" si="1"/>
        <v>101</v>
      </c>
      <c r="B105" s="49" t="s">
        <v>284</v>
      </c>
      <c r="C105" s="50">
        <v>3112500</v>
      </c>
      <c r="D105" s="49">
        <v>10</v>
      </c>
      <c r="E105" s="49" t="s">
        <v>256</v>
      </c>
      <c r="F105" s="49" t="s">
        <v>214</v>
      </c>
      <c r="G105" s="48" t="s">
        <v>168</v>
      </c>
    </row>
    <row r="106" spans="1:7" ht="28.5" customHeight="1" x14ac:dyDescent="0.25">
      <c r="A106" s="49">
        <f t="shared" si="1"/>
        <v>102</v>
      </c>
      <c r="B106" s="49" t="s">
        <v>262</v>
      </c>
      <c r="C106" s="50">
        <v>7226722.2000000002</v>
      </c>
      <c r="D106" s="49">
        <v>50</v>
      </c>
      <c r="E106" s="49" t="s">
        <v>244</v>
      </c>
      <c r="F106" s="49" t="s">
        <v>214</v>
      </c>
      <c r="G106" s="48" t="s">
        <v>166</v>
      </c>
    </row>
    <row r="107" spans="1:7" ht="28.5" customHeight="1" x14ac:dyDescent="0.25">
      <c r="A107" s="49">
        <f t="shared" si="1"/>
        <v>103</v>
      </c>
      <c r="B107" s="49" t="s">
        <v>262</v>
      </c>
      <c r="C107" s="50">
        <v>7226722.2000000002</v>
      </c>
      <c r="D107" s="49">
        <v>51</v>
      </c>
      <c r="E107" s="49" t="s">
        <v>244</v>
      </c>
      <c r="F107" s="49" t="s">
        <v>214</v>
      </c>
      <c r="G107" s="48" t="s">
        <v>166</v>
      </c>
    </row>
  </sheetData>
  <autoFilter ref="A4:N89"/>
  <mergeCells count="1">
    <mergeCell ref="A1:G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"/>
  <sheetViews>
    <sheetView zoomScale="115" zoomScaleNormal="115" workbookViewId="0">
      <selection activeCell="B5" sqref="B5"/>
    </sheetView>
  </sheetViews>
  <sheetFormatPr defaultRowHeight="15" x14ac:dyDescent="0.25"/>
  <cols>
    <col min="1" max="1" width="9.140625" style="33"/>
    <col min="2" max="2" width="49.5703125" style="33" customWidth="1"/>
    <col min="3" max="3" width="14.7109375" style="44" customWidth="1"/>
    <col min="4" max="4" width="11.85546875" style="33" customWidth="1"/>
    <col min="5" max="5" width="18.5703125" style="33" customWidth="1"/>
    <col min="6" max="6" width="17.42578125" style="33" customWidth="1"/>
    <col min="7" max="8" width="9.140625" style="33"/>
    <col min="9" max="9" width="31" style="33" customWidth="1"/>
    <col min="10" max="16384" width="9.140625" style="33"/>
  </cols>
  <sheetData>
    <row r="1" spans="1:9" ht="43.5" customHeight="1" x14ac:dyDescent="0.25">
      <c r="A1" s="141" t="s">
        <v>121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25">
      <c r="H2" s="45"/>
      <c r="I2" s="45" t="s">
        <v>151</v>
      </c>
    </row>
    <row r="3" spans="1:9" ht="30" x14ac:dyDescent="0.25">
      <c r="A3" s="54" t="s">
        <v>1</v>
      </c>
      <c r="B3" s="54" t="s">
        <v>120</v>
      </c>
      <c r="C3" s="55" t="s">
        <v>116</v>
      </c>
      <c r="D3" s="54" t="s">
        <v>117</v>
      </c>
      <c r="E3" s="54" t="s">
        <v>118</v>
      </c>
      <c r="F3" s="54" t="s">
        <v>119</v>
      </c>
      <c r="G3" s="143" t="s">
        <v>152</v>
      </c>
      <c r="H3" s="143"/>
      <c r="I3" s="143"/>
    </row>
    <row r="4" spans="1:9" s="45" customFormat="1" ht="41.25" customHeight="1" x14ac:dyDescent="0.25">
      <c r="A4" s="49">
        <v>1</v>
      </c>
      <c r="B4" s="57" t="s">
        <v>287</v>
      </c>
      <c r="C4" s="50">
        <v>84501512</v>
      </c>
      <c r="D4" s="49">
        <v>44637</v>
      </c>
      <c r="E4" s="51" t="s">
        <v>240</v>
      </c>
      <c r="F4" s="49" t="s">
        <v>214</v>
      </c>
      <c r="G4" s="142" t="s">
        <v>178</v>
      </c>
      <c r="H4" s="142"/>
      <c r="I4" s="142"/>
    </row>
    <row r="5" spans="1:9" s="45" customFormat="1" ht="41.25" customHeight="1" x14ac:dyDescent="0.25">
      <c r="A5" s="49">
        <v>2</v>
      </c>
      <c r="B5" s="57" t="s">
        <v>289</v>
      </c>
      <c r="C5" s="50">
        <v>1115000</v>
      </c>
      <c r="D5" s="52">
        <v>5</v>
      </c>
      <c r="E5" s="49" t="s">
        <v>241</v>
      </c>
      <c r="F5" s="49" t="s">
        <v>214</v>
      </c>
      <c r="G5" s="142" t="s">
        <v>179</v>
      </c>
      <c r="H5" s="142"/>
      <c r="I5" s="142"/>
    </row>
    <row r="6" spans="1:9" s="45" customFormat="1" ht="41.25" customHeight="1" x14ac:dyDescent="0.25">
      <c r="A6" s="49">
        <f t="shared" ref="A6" si="0">+A5+1</f>
        <v>3</v>
      </c>
      <c r="B6" s="57" t="s">
        <v>289</v>
      </c>
      <c r="C6" s="50">
        <v>6591000</v>
      </c>
      <c r="D6" s="49">
        <v>4</v>
      </c>
      <c r="E6" s="51" t="s">
        <v>241</v>
      </c>
      <c r="F6" s="49" t="s">
        <v>214</v>
      </c>
      <c r="G6" s="142" t="s">
        <v>179</v>
      </c>
      <c r="H6" s="142"/>
      <c r="I6" s="142"/>
    </row>
    <row r="7" spans="1:9" s="45" customFormat="1" ht="41.25" customHeight="1" x14ac:dyDescent="0.25">
      <c r="A7" s="49">
        <v>4</v>
      </c>
      <c r="B7" s="57" t="s">
        <v>289</v>
      </c>
      <c r="C7" s="50">
        <v>3177000</v>
      </c>
      <c r="D7" s="49">
        <v>3</v>
      </c>
      <c r="E7" s="51" t="s">
        <v>225</v>
      </c>
      <c r="F7" s="49" t="s">
        <v>213</v>
      </c>
      <c r="G7" s="142" t="s">
        <v>179</v>
      </c>
      <c r="H7" s="142"/>
      <c r="I7" s="142"/>
    </row>
  </sheetData>
  <autoFilter ref="A3:F7"/>
  <mergeCells count="6">
    <mergeCell ref="G7:I7"/>
    <mergeCell ref="G5:I5"/>
    <mergeCell ref="G6:I6"/>
    <mergeCell ref="G4:I4"/>
    <mergeCell ref="A1:I1"/>
    <mergeCell ref="G3:I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L162"/>
  <sheetViews>
    <sheetView tabSelected="1" view="pageBreakPreview" zoomScale="85" zoomScaleNormal="100" zoomScaleSheetLayoutView="85" workbookViewId="0">
      <selection activeCell="M36" sqref="M36"/>
    </sheetView>
  </sheetViews>
  <sheetFormatPr defaultRowHeight="15.75" x14ac:dyDescent="0.25"/>
  <cols>
    <col min="1" max="1" width="3.7109375" style="94" customWidth="1"/>
    <col min="2" max="2" width="6.140625" style="61" customWidth="1"/>
    <col min="3" max="3" width="48.5703125" style="61" customWidth="1"/>
    <col min="4" max="4" width="35.85546875" style="61" customWidth="1"/>
    <col min="5" max="5" width="22.42578125" style="125" customWidth="1"/>
    <col min="6" max="6" width="25.5703125" style="61" customWidth="1"/>
    <col min="7" max="7" width="30.7109375" style="94" customWidth="1"/>
    <col min="8" max="8" width="10.140625" style="94" bestFit="1" customWidth="1"/>
    <col min="9" max="9" width="9.140625" style="94" customWidth="1"/>
    <col min="10" max="10" width="40.5703125" style="94" customWidth="1"/>
    <col min="11" max="11" width="9.140625" style="94" customWidth="1"/>
    <col min="12" max="16384" width="9.140625" style="94"/>
  </cols>
  <sheetData>
    <row r="1" spans="1:246" s="67" customFormat="1" ht="59.25" customHeight="1" x14ac:dyDescent="0.25">
      <c r="B1" s="158" t="s">
        <v>318</v>
      </c>
      <c r="C1" s="159"/>
      <c r="D1" s="159"/>
      <c r="E1" s="159"/>
      <c r="F1" s="159"/>
    </row>
    <row r="2" spans="1:246" s="68" customFormat="1" ht="62.25" hidden="1" customHeight="1" x14ac:dyDescent="0.25">
      <c r="B2" s="69" t="s">
        <v>123</v>
      </c>
      <c r="C2" s="160" t="s">
        <v>319</v>
      </c>
      <c r="D2" s="161"/>
      <c r="E2" s="161"/>
      <c r="F2" s="162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</row>
    <row r="3" spans="1:246" s="68" customFormat="1" ht="37.5" hidden="1" customHeight="1" x14ac:dyDescent="0.25">
      <c r="B3" s="71">
        <v>1</v>
      </c>
      <c r="C3" s="65" t="s">
        <v>135</v>
      </c>
      <c r="D3" s="65" t="s">
        <v>136</v>
      </c>
      <c r="E3" s="72">
        <v>6631.4750000000004</v>
      </c>
      <c r="F3" s="34" t="s">
        <v>320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</row>
    <row r="4" spans="1:246" s="68" customFormat="1" ht="27.75" hidden="1" customHeight="1" x14ac:dyDescent="0.25">
      <c r="B4" s="71"/>
      <c r="C4" s="71" t="s">
        <v>124</v>
      </c>
      <c r="D4" s="71"/>
      <c r="E4" s="72">
        <f>+E3</f>
        <v>6631.4750000000004</v>
      </c>
      <c r="F4" s="71"/>
      <c r="G4" s="70"/>
      <c r="H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</row>
    <row r="5" spans="1:246" s="73" customFormat="1" ht="27.75" hidden="1" customHeight="1" x14ac:dyDescent="0.25">
      <c r="B5" s="163"/>
      <c r="C5" s="164"/>
      <c r="D5" s="164"/>
      <c r="E5" s="164"/>
      <c r="F5" s="16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</row>
    <row r="6" spans="1:246" s="68" customFormat="1" ht="62.25" customHeight="1" x14ac:dyDescent="0.25">
      <c r="B6" s="69" t="s">
        <v>123</v>
      </c>
      <c r="C6" s="160" t="s">
        <v>321</v>
      </c>
      <c r="D6" s="165"/>
      <c r="E6" s="165"/>
      <c r="F6" s="165"/>
    </row>
    <row r="7" spans="1:246" s="68" customFormat="1" ht="27.75" customHeight="1" x14ac:dyDescent="0.25">
      <c r="B7" s="76">
        <v>1</v>
      </c>
      <c r="C7" s="77" t="s">
        <v>125</v>
      </c>
      <c r="D7" s="77" t="s">
        <v>131</v>
      </c>
      <c r="E7" s="63">
        <v>2520.0694800000001</v>
      </c>
      <c r="F7" s="62" t="s">
        <v>327</v>
      </c>
    </row>
    <row r="8" spans="1:246" s="68" customFormat="1" ht="31.5" customHeight="1" x14ac:dyDescent="0.25">
      <c r="A8" s="60"/>
      <c r="B8" s="65">
        <v>2</v>
      </c>
      <c r="C8" s="65" t="s">
        <v>132</v>
      </c>
      <c r="D8" s="65" t="s">
        <v>328</v>
      </c>
      <c r="E8" s="78">
        <v>2952.0479999999998</v>
      </c>
      <c r="F8" s="34" t="s">
        <v>329</v>
      </c>
    </row>
    <row r="9" spans="1:246" s="79" customFormat="1" ht="31.5" customHeight="1" x14ac:dyDescent="0.25">
      <c r="A9" s="61"/>
      <c r="B9" s="76">
        <v>3</v>
      </c>
      <c r="C9" s="65" t="s">
        <v>130</v>
      </c>
      <c r="D9" s="65" t="s">
        <v>134</v>
      </c>
      <c r="E9" s="78">
        <v>4200</v>
      </c>
      <c r="F9" s="65" t="s">
        <v>330</v>
      </c>
    </row>
    <row r="10" spans="1:246" s="68" customFormat="1" ht="27.75" customHeight="1" x14ac:dyDescent="0.25">
      <c r="B10" s="71"/>
      <c r="C10" s="71" t="s">
        <v>124</v>
      </c>
      <c r="D10" s="71"/>
      <c r="E10" s="80">
        <f>++E9+E8+E7</f>
        <v>9672.1174800000008</v>
      </c>
      <c r="F10" s="71"/>
    </row>
    <row r="11" spans="1:246" s="68" customFormat="1" ht="21.75" customHeight="1" x14ac:dyDescent="0.25">
      <c r="B11" s="81"/>
      <c r="C11" s="81"/>
      <c r="D11" s="81"/>
      <c r="E11" s="82"/>
      <c r="F11" s="81"/>
    </row>
    <row r="12" spans="1:246" s="61" customFormat="1" ht="51" customHeight="1" x14ac:dyDescent="0.25">
      <c r="B12" s="69" t="s">
        <v>123</v>
      </c>
      <c r="C12" s="160" t="s">
        <v>331</v>
      </c>
      <c r="D12" s="166"/>
      <c r="E12" s="166"/>
      <c r="F12" s="167"/>
    </row>
    <row r="13" spans="1:246" s="70" customFormat="1" ht="31.5" customHeight="1" x14ac:dyDescent="0.25">
      <c r="B13" s="76">
        <v>1</v>
      </c>
      <c r="C13" s="65" t="s">
        <v>125</v>
      </c>
      <c r="D13" s="77" t="s">
        <v>137</v>
      </c>
      <c r="E13" s="78">
        <v>6897.4524502496815</v>
      </c>
      <c r="F13" s="62" t="s">
        <v>332</v>
      </c>
    </row>
    <row r="14" spans="1:246" s="70" customFormat="1" ht="31.5" customHeight="1" x14ac:dyDescent="0.25">
      <c r="A14" s="74"/>
      <c r="B14" s="76">
        <v>2</v>
      </c>
      <c r="C14" s="65" t="s">
        <v>323</v>
      </c>
      <c r="D14" s="35" t="s">
        <v>133</v>
      </c>
      <c r="E14" s="63">
        <v>750</v>
      </c>
      <c r="F14" s="34" t="s">
        <v>333</v>
      </c>
    </row>
    <row r="15" spans="1:246" s="68" customFormat="1" ht="31.5" customHeight="1" x14ac:dyDescent="0.25">
      <c r="A15" s="60"/>
      <c r="B15" s="65">
        <v>3</v>
      </c>
      <c r="C15" s="65" t="s">
        <v>132</v>
      </c>
      <c r="D15" s="65" t="s">
        <v>324</v>
      </c>
      <c r="E15" s="78">
        <v>9093.643</v>
      </c>
      <c r="F15" s="34" t="s">
        <v>333</v>
      </c>
    </row>
    <row r="16" spans="1:246" s="68" customFormat="1" ht="18.75" x14ac:dyDescent="0.25">
      <c r="A16" s="60"/>
      <c r="B16" s="76">
        <v>4</v>
      </c>
      <c r="C16" s="65" t="s">
        <v>325</v>
      </c>
      <c r="D16" s="65" t="s">
        <v>326</v>
      </c>
      <c r="E16" s="78">
        <v>7600</v>
      </c>
      <c r="F16" s="34" t="s">
        <v>334</v>
      </c>
    </row>
    <row r="17" spans="2:6" s="68" customFormat="1" ht="27.75" customHeight="1" x14ac:dyDescent="0.25">
      <c r="B17" s="71"/>
      <c r="C17" s="71" t="s">
        <v>124</v>
      </c>
      <c r="D17" s="71"/>
      <c r="E17" s="80">
        <f>++E16+E15+E14+E13</f>
        <v>24341.095450249682</v>
      </c>
      <c r="F17" s="71"/>
    </row>
    <row r="18" spans="2:6" s="68" customFormat="1" ht="21.75" customHeight="1" x14ac:dyDescent="0.25">
      <c r="B18" s="81"/>
      <c r="C18" s="81"/>
      <c r="D18" s="81"/>
      <c r="E18" s="82"/>
      <c r="F18" s="81"/>
    </row>
    <row r="19" spans="2:6" s="68" customFormat="1" ht="62.25" customHeight="1" x14ac:dyDescent="0.25">
      <c r="B19" s="69" t="s">
        <v>123</v>
      </c>
      <c r="C19" s="160" t="s">
        <v>335</v>
      </c>
      <c r="D19" s="172"/>
      <c r="E19" s="172"/>
      <c r="F19" s="172"/>
    </row>
    <row r="20" spans="2:6" s="68" customFormat="1" ht="37.5" customHeight="1" x14ac:dyDescent="0.25">
      <c r="B20" s="76">
        <v>1</v>
      </c>
      <c r="C20" s="65" t="s">
        <v>125</v>
      </c>
      <c r="D20" s="65" t="s">
        <v>137</v>
      </c>
      <c r="E20" s="63">
        <v>3365.1567300000002</v>
      </c>
      <c r="F20" s="62" t="s">
        <v>336</v>
      </c>
    </row>
    <row r="21" spans="2:6" s="68" customFormat="1" ht="27" customHeight="1" x14ac:dyDescent="0.25">
      <c r="B21" s="76">
        <v>2</v>
      </c>
      <c r="C21" s="65" t="s">
        <v>337</v>
      </c>
      <c r="D21" s="77" t="s">
        <v>338</v>
      </c>
      <c r="E21" s="63">
        <v>6445.75</v>
      </c>
      <c r="F21" s="34" t="s">
        <v>339</v>
      </c>
    </row>
    <row r="22" spans="2:6" s="68" customFormat="1" ht="32.25" customHeight="1" x14ac:dyDescent="0.25">
      <c r="B22" s="76">
        <v>3</v>
      </c>
      <c r="C22" s="61" t="s">
        <v>340</v>
      </c>
      <c r="D22" s="65" t="s">
        <v>128</v>
      </c>
      <c r="E22" s="63">
        <v>950</v>
      </c>
      <c r="F22" s="34" t="s">
        <v>341</v>
      </c>
    </row>
    <row r="23" spans="2:6" s="68" customFormat="1" ht="30.75" customHeight="1" x14ac:dyDescent="0.25">
      <c r="B23" s="76">
        <v>4</v>
      </c>
      <c r="C23" s="65" t="s">
        <v>132</v>
      </c>
      <c r="D23" s="65" t="s">
        <v>342</v>
      </c>
      <c r="E23" s="63">
        <v>3929.55</v>
      </c>
      <c r="F23" s="34" t="s">
        <v>343</v>
      </c>
    </row>
    <row r="24" spans="2:6" s="68" customFormat="1" ht="31.5" x14ac:dyDescent="0.25">
      <c r="B24" s="76">
        <v>5</v>
      </c>
      <c r="C24" s="65" t="s">
        <v>344</v>
      </c>
      <c r="D24" s="65" t="s">
        <v>345</v>
      </c>
      <c r="E24" s="63">
        <v>2852</v>
      </c>
      <c r="F24" s="34" t="s">
        <v>346</v>
      </c>
    </row>
    <row r="25" spans="2:6" s="68" customFormat="1" ht="38.25" customHeight="1" x14ac:dyDescent="0.25">
      <c r="B25" s="76">
        <v>6</v>
      </c>
      <c r="C25" s="35" t="s">
        <v>122</v>
      </c>
      <c r="D25" s="65" t="s">
        <v>347</v>
      </c>
      <c r="E25" s="63">
        <v>4000</v>
      </c>
      <c r="F25" s="34" t="s">
        <v>348</v>
      </c>
    </row>
    <row r="26" spans="2:6" s="68" customFormat="1" ht="27.75" customHeight="1" x14ac:dyDescent="0.25">
      <c r="B26" s="71"/>
      <c r="C26" s="71" t="s">
        <v>124</v>
      </c>
      <c r="D26" s="71"/>
      <c r="E26" s="80">
        <f>++E25+E24+E23+E22+E21+E20</f>
        <v>21542.456729999998</v>
      </c>
      <c r="F26" s="71"/>
    </row>
    <row r="27" spans="2:6" s="68" customFormat="1" ht="21.75" customHeight="1" x14ac:dyDescent="0.25">
      <c r="B27" s="81"/>
      <c r="C27" s="81"/>
      <c r="D27" s="81"/>
      <c r="E27" s="81"/>
      <c r="F27" s="81"/>
    </row>
    <row r="28" spans="2:6" s="61" customFormat="1" ht="51" customHeight="1" x14ac:dyDescent="0.25">
      <c r="B28" s="69" t="s">
        <v>123</v>
      </c>
      <c r="C28" s="160" t="s">
        <v>349</v>
      </c>
      <c r="D28" s="161"/>
      <c r="E28" s="161"/>
      <c r="F28" s="162"/>
    </row>
    <row r="29" spans="2:6" s="70" customFormat="1" ht="18.75" x14ac:dyDescent="0.25">
      <c r="B29" s="76">
        <v>1</v>
      </c>
      <c r="C29" s="65" t="s">
        <v>125</v>
      </c>
      <c r="D29" s="65" t="s">
        <v>350</v>
      </c>
      <c r="E29" s="63">
        <v>14479.7205305692</v>
      </c>
      <c r="F29" s="62" t="s">
        <v>351</v>
      </c>
    </row>
    <row r="30" spans="2:6" s="70" customFormat="1" ht="31.5" customHeight="1" x14ac:dyDescent="0.25">
      <c r="B30" s="76">
        <v>2</v>
      </c>
      <c r="C30" s="61" t="s">
        <v>340</v>
      </c>
      <c r="D30" s="65" t="s">
        <v>140</v>
      </c>
      <c r="E30" s="63">
        <v>750</v>
      </c>
      <c r="F30" s="34" t="s">
        <v>352</v>
      </c>
    </row>
    <row r="31" spans="2:6" s="70" customFormat="1" ht="31.5" customHeight="1" x14ac:dyDescent="0.25">
      <c r="B31" s="76">
        <v>3</v>
      </c>
      <c r="C31" s="65" t="s">
        <v>132</v>
      </c>
      <c r="D31" s="65" t="s">
        <v>353</v>
      </c>
      <c r="E31" s="78">
        <v>15259.441999999999</v>
      </c>
      <c r="F31" s="34" t="s">
        <v>354</v>
      </c>
    </row>
    <row r="32" spans="2:6" s="70" customFormat="1" ht="31.5" customHeight="1" x14ac:dyDescent="0.25">
      <c r="B32" s="76">
        <v>4</v>
      </c>
      <c r="C32" s="35" t="s">
        <v>122</v>
      </c>
      <c r="D32" s="65" t="s">
        <v>355</v>
      </c>
      <c r="E32" s="78">
        <v>2200</v>
      </c>
      <c r="F32" s="34" t="s">
        <v>356</v>
      </c>
    </row>
    <row r="33" spans="1:6" s="70" customFormat="1" ht="31.5" customHeight="1" x14ac:dyDescent="0.25">
      <c r="B33" s="76">
        <v>5</v>
      </c>
      <c r="C33" s="65" t="s">
        <v>129</v>
      </c>
      <c r="D33" s="65" t="s">
        <v>357</v>
      </c>
      <c r="E33" s="78">
        <v>4400</v>
      </c>
      <c r="F33" s="34" t="s">
        <v>356</v>
      </c>
    </row>
    <row r="34" spans="1:6" s="68" customFormat="1" ht="27.75" customHeight="1" x14ac:dyDescent="0.25">
      <c r="B34" s="71"/>
      <c r="C34" s="71" t="s">
        <v>124</v>
      </c>
      <c r="D34" s="71"/>
      <c r="E34" s="80">
        <f>++E33+E32+E31+E30+E29</f>
        <v>37089.1625305692</v>
      </c>
      <c r="F34" s="71"/>
    </row>
    <row r="35" spans="1:6" s="68" customFormat="1" ht="21.75" customHeight="1" x14ac:dyDescent="0.25">
      <c r="B35" s="81"/>
      <c r="C35" s="81"/>
      <c r="D35" s="81"/>
      <c r="E35" s="81"/>
      <c r="F35" s="81"/>
    </row>
    <row r="36" spans="1:6" s="68" customFormat="1" ht="45" customHeight="1" x14ac:dyDescent="0.25">
      <c r="B36" s="69" t="s">
        <v>123</v>
      </c>
      <c r="C36" s="169" t="s">
        <v>358</v>
      </c>
      <c r="D36" s="170"/>
      <c r="E36" s="170"/>
      <c r="F36" s="171"/>
    </row>
    <row r="37" spans="1:6" s="61" customFormat="1" ht="27" customHeight="1" x14ac:dyDescent="0.25">
      <c r="B37" s="76">
        <v>1</v>
      </c>
      <c r="C37" s="65" t="s">
        <v>125</v>
      </c>
      <c r="D37" s="65" t="s">
        <v>141</v>
      </c>
      <c r="E37" s="63">
        <v>7194.6060485883845</v>
      </c>
      <c r="F37" s="34" t="s">
        <v>359</v>
      </c>
    </row>
    <row r="38" spans="1:6" s="61" customFormat="1" ht="27" customHeight="1" x14ac:dyDescent="0.25">
      <c r="B38" s="76">
        <v>2</v>
      </c>
      <c r="C38" s="76" t="s">
        <v>127</v>
      </c>
      <c r="D38" s="65" t="s">
        <v>128</v>
      </c>
      <c r="E38" s="83">
        <v>825</v>
      </c>
      <c r="F38" s="34" t="s">
        <v>360</v>
      </c>
    </row>
    <row r="39" spans="1:6" s="61" customFormat="1" ht="27" customHeight="1" x14ac:dyDescent="0.25">
      <c r="B39" s="76">
        <v>3</v>
      </c>
      <c r="C39" s="65" t="s">
        <v>139</v>
      </c>
      <c r="D39" s="65" t="s">
        <v>361</v>
      </c>
      <c r="E39" s="84">
        <v>2415</v>
      </c>
      <c r="F39" s="34" t="s">
        <v>362</v>
      </c>
    </row>
    <row r="40" spans="1:6" s="70" customFormat="1" ht="39.75" customHeight="1" x14ac:dyDescent="0.25">
      <c r="B40" s="85">
        <v>4</v>
      </c>
      <c r="C40" s="65" t="s">
        <v>138</v>
      </c>
      <c r="D40" s="65" t="s">
        <v>363</v>
      </c>
      <c r="E40" s="78">
        <v>2068.5</v>
      </c>
      <c r="F40" s="34" t="s">
        <v>364</v>
      </c>
    </row>
    <row r="41" spans="1:6" s="79" customFormat="1" ht="27.75" customHeight="1" x14ac:dyDescent="0.25">
      <c r="A41" s="61"/>
      <c r="B41" s="76">
        <v>5</v>
      </c>
      <c r="C41" s="65" t="s">
        <v>130</v>
      </c>
      <c r="D41" s="65" t="s">
        <v>365</v>
      </c>
      <c r="E41" s="78">
        <v>4200</v>
      </c>
      <c r="F41" s="86" t="s">
        <v>366</v>
      </c>
    </row>
    <row r="42" spans="1:6" s="61" customFormat="1" ht="27.75" customHeight="1" x14ac:dyDescent="0.25">
      <c r="B42" s="71"/>
      <c r="C42" s="71" t="s">
        <v>124</v>
      </c>
      <c r="D42" s="71"/>
      <c r="E42" s="80">
        <f>++E41+E40+E39+E38+E37</f>
        <v>16703.106048588386</v>
      </c>
      <c r="F42" s="71"/>
    </row>
    <row r="43" spans="1:6" s="61" customFormat="1" ht="21.75" customHeight="1" x14ac:dyDescent="0.25">
      <c r="B43" s="173"/>
      <c r="C43" s="174"/>
      <c r="D43" s="174"/>
      <c r="E43" s="174"/>
      <c r="F43" s="175"/>
    </row>
    <row r="44" spans="1:6" s="61" customFormat="1" ht="45" customHeight="1" x14ac:dyDescent="0.25">
      <c r="B44" s="69" t="s">
        <v>123</v>
      </c>
      <c r="C44" s="169" t="s">
        <v>367</v>
      </c>
      <c r="D44" s="170"/>
      <c r="E44" s="170"/>
      <c r="F44" s="171"/>
    </row>
    <row r="45" spans="1:6" s="61" customFormat="1" ht="29.25" customHeight="1" x14ac:dyDescent="0.25">
      <c r="B45" s="76">
        <v>1</v>
      </c>
      <c r="C45" s="65" t="s">
        <v>125</v>
      </c>
      <c r="D45" s="65" t="s">
        <v>141</v>
      </c>
      <c r="E45" s="84">
        <v>5730.226676165119</v>
      </c>
      <c r="F45" s="65" t="s">
        <v>368</v>
      </c>
    </row>
    <row r="46" spans="1:6" s="61" customFormat="1" ht="29.25" customHeight="1" x14ac:dyDescent="0.25">
      <c r="B46" s="76">
        <v>2</v>
      </c>
      <c r="C46" s="35" t="s">
        <v>122</v>
      </c>
      <c r="D46" s="65" t="s">
        <v>369</v>
      </c>
      <c r="E46" s="84">
        <v>2300</v>
      </c>
      <c r="F46" s="86" t="s">
        <v>370</v>
      </c>
    </row>
    <row r="47" spans="1:6" s="61" customFormat="1" ht="27.75" customHeight="1" x14ac:dyDescent="0.25">
      <c r="B47" s="71"/>
      <c r="C47" s="71" t="s">
        <v>124</v>
      </c>
      <c r="D47" s="71"/>
      <c r="E47" s="80">
        <f>++E46+E45</f>
        <v>8030.226676165119</v>
      </c>
      <c r="F47" s="71"/>
    </row>
    <row r="48" spans="1:6" s="61" customFormat="1" ht="21.75" customHeight="1" x14ac:dyDescent="0.25">
      <c r="B48" s="87"/>
      <c r="C48" s="88"/>
    </row>
    <row r="49" spans="1:246" s="70" customFormat="1" ht="49.5" customHeight="1" x14ac:dyDescent="0.25">
      <c r="B49" s="69" t="s">
        <v>123</v>
      </c>
      <c r="C49" s="169" t="s">
        <v>371</v>
      </c>
      <c r="D49" s="170"/>
      <c r="E49" s="170"/>
      <c r="F49" s="171"/>
    </row>
    <row r="50" spans="1:246" s="70" customFormat="1" ht="27.75" customHeight="1" x14ac:dyDescent="0.25">
      <c r="B50" s="65">
        <v>1</v>
      </c>
      <c r="C50" s="65" t="s">
        <v>125</v>
      </c>
      <c r="D50" s="65" t="s">
        <v>141</v>
      </c>
      <c r="E50" s="78">
        <v>5730.2266761651199</v>
      </c>
      <c r="F50" s="76" t="s">
        <v>372</v>
      </c>
    </row>
    <row r="51" spans="1:246" s="68" customFormat="1" ht="31.5" customHeight="1" x14ac:dyDescent="0.25">
      <c r="A51" s="60"/>
      <c r="B51" s="65">
        <v>2</v>
      </c>
      <c r="C51" s="65" t="s">
        <v>322</v>
      </c>
      <c r="D51" s="65" t="s">
        <v>373</v>
      </c>
      <c r="E51" s="78">
        <v>3800</v>
      </c>
      <c r="F51" s="86" t="s">
        <v>374</v>
      </c>
    </row>
    <row r="52" spans="1:246" s="68" customFormat="1" ht="27.75" customHeight="1" x14ac:dyDescent="0.25">
      <c r="B52" s="71"/>
      <c r="C52" s="71" t="s">
        <v>124</v>
      </c>
      <c r="D52" s="71"/>
      <c r="E52" s="80">
        <f>++E51+E50</f>
        <v>9530.226676165119</v>
      </c>
      <c r="F52" s="71"/>
    </row>
    <row r="53" spans="1:246" s="68" customFormat="1" ht="27.75" customHeight="1" x14ac:dyDescent="0.25">
      <c r="B53" s="60"/>
      <c r="C53" s="60"/>
      <c r="D53" s="60"/>
      <c r="E53" s="89"/>
      <c r="F53" s="60"/>
    </row>
    <row r="54" spans="1:246" s="61" customFormat="1" ht="51" customHeight="1" x14ac:dyDescent="0.25">
      <c r="B54" s="69" t="s">
        <v>123</v>
      </c>
      <c r="C54" s="160" t="s">
        <v>375</v>
      </c>
      <c r="D54" s="161"/>
      <c r="E54" s="161"/>
      <c r="F54" s="162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</row>
    <row r="55" spans="1:246" s="70" customFormat="1" ht="39" customHeight="1" x14ac:dyDescent="0.25">
      <c r="B55" s="76">
        <v>1</v>
      </c>
      <c r="C55" s="65" t="s">
        <v>138</v>
      </c>
      <c r="D55" s="65" t="s">
        <v>376</v>
      </c>
      <c r="E55" s="90">
        <v>1230.4000000000001</v>
      </c>
      <c r="F55" s="34" t="s">
        <v>377</v>
      </c>
      <c r="G55" s="61"/>
      <c r="H55" s="61"/>
      <c r="I55" s="61"/>
      <c r="J55" s="61"/>
      <c r="K55" s="61"/>
      <c r="L55" s="61"/>
      <c r="M55" s="61"/>
      <c r="S55" s="61"/>
      <c r="T55" s="61"/>
      <c r="U55" s="61"/>
      <c r="V55" s="61"/>
      <c r="W55" s="61"/>
      <c r="X55" s="61"/>
      <c r="Y55" s="61"/>
      <c r="Z55" s="61"/>
      <c r="AA55" s="61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</row>
    <row r="56" spans="1:246" s="70" customFormat="1" ht="31.5" customHeight="1" x14ac:dyDescent="0.25">
      <c r="B56" s="76">
        <v>2</v>
      </c>
      <c r="C56" s="91" t="s">
        <v>378</v>
      </c>
      <c r="D56" s="35" t="s">
        <v>379</v>
      </c>
      <c r="E56" s="63">
        <v>598</v>
      </c>
      <c r="F56" s="34" t="s">
        <v>380</v>
      </c>
      <c r="G56" s="61"/>
      <c r="H56" s="61"/>
      <c r="I56" s="61"/>
      <c r="J56" s="61"/>
      <c r="K56" s="61"/>
      <c r="L56" s="61"/>
      <c r="M56" s="61"/>
      <c r="S56" s="61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</row>
    <row r="57" spans="1:246" s="70" customFormat="1" ht="31.5" customHeight="1" x14ac:dyDescent="0.25">
      <c r="A57" s="68"/>
      <c r="B57" s="71"/>
      <c r="C57" s="71" t="s">
        <v>124</v>
      </c>
      <c r="D57" s="71"/>
      <c r="E57" s="80">
        <f>++E56+E55</f>
        <v>1828.4</v>
      </c>
      <c r="F57" s="71"/>
      <c r="G57" s="61"/>
      <c r="H57" s="61"/>
      <c r="I57" s="61"/>
      <c r="J57" s="61"/>
      <c r="K57" s="61"/>
      <c r="L57" s="61"/>
      <c r="M57" s="61"/>
      <c r="S57" s="61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</row>
    <row r="58" spans="1:246" ht="48" customHeight="1" x14ac:dyDescent="0.25">
      <c r="A58" s="92"/>
      <c r="B58" s="93" t="s">
        <v>123</v>
      </c>
      <c r="C58" s="147" t="s">
        <v>382</v>
      </c>
      <c r="D58" s="148"/>
      <c r="E58" s="148"/>
      <c r="F58" s="149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8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</row>
    <row r="59" spans="1:246" s="68" customFormat="1" ht="18.75" x14ac:dyDescent="0.25">
      <c r="A59" s="66"/>
      <c r="B59" s="34">
        <v>1</v>
      </c>
      <c r="C59" s="35" t="s">
        <v>135</v>
      </c>
      <c r="D59" s="35" t="s">
        <v>136</v>
      </c>
      <c r="E59" s="95">
        <v>2785.3</v>
      </c>
      <c r="F59" s="96" t="s">
        <v>383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</row>
    <row r="60" spans="1:246" s="61" customFormat="1" ht="18.75" x14ac:dyDescent="0.25">
      <c r="A60" s="92"/>
      <c r="B60" s="97"/>
      <c r="C60" s="97" t="s">
        <v>124</v>
      </c>
      <c r="D60" s="97"/>
      <c r="E60" s="98">
        <f>SUM(E59)</f>
        <v>2785.3</v>
      </c>
      <c r="F60" s="97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</row>
    <row r="61" spans="1:246" s="61" customFormat="1" ht="18.75" x14ac:dyDescent="0.25">
      <c r="A61" s="92"/>
      <c r="B61" s="168"/>
      <c r="C61" s="168"/>
      <c r="D61" s="168"/>
      <c r="E61" s="168"/>
      <c r="F61" s="1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</row>
    <row r="62" spans="1:246" s="70" customFormat="1" ht="42" hidden="1" customHeight="1" x14ac:dyDescent="0.25">
      <c r="A62" s="92"/>
      <c r="B62" s="93" t="s">
        <v>123</v>
      </c>
      <c r="C62" s="147" t="s">
        <v>384</v>
      </c>
      <c r="D62" s="148"/>
      <c r="E62" s="148"/>
      <c r="F62" s="149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</row>
    <row r="63" spans="1:246" ht="18.75" hidden="1" x14ac:dyDescent="0.25">
      <c r="A63" s="99"/>
      <c r="B63" s="34">
        <v>1</v>
      </c>
      <c r="C63" s="35" t="s">
        <v>125</v>
      </c>
      <c r="D63" s="35" t="s">
        <v>137</v>
      </c>
      <c r="E63" s="100">
        <v>5391.9011300000002</v>
      </c>
      <c r="F63" s="96"/>
      <c r="G63" s="70"/>
      <c r="H63" s="70"/>
      <c r="I63" s="70"/>
      <c r="J63" s="70"/>
      <c r="K63" s="70"/>
      <c r="L63" s="70"/>
      <c r="M63" s="61"/>
      <c r="N63" s="61"/>
      <c r="O63" s="61"/>
      <c r="P63" s="61"/>
      <c r="Q63" s="61"/>
      <c r="R63" s="61"/>
      <c r="S63" s="61"/>
      <c r="T63" s="70"/>
      <c r="U63" s="70"/>
      <c r="V63" s="70"/>
      <c r="W63" s="70"/>
      <c r="X63" s="70"/>
      <c r="Y63" s="70"/>
      <c r="Z63" s="70"/>
      <c r="AA63" s="70"/>
      <c r="AB63" s="70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</row>
    <row r="64" spans="1:246" s="68" customFormat="1" ht="18.75" hidden="1" x14ac:dyDescent="0.25">
      <c r="A64" s="99"/>
      <c r="B64" s="34">
        <v>2</v>
      </c>
      <c r="C64" s="34" t="s">
        <v>138</v>
      </c>
      <c r="D64" s="35" t="s">
        <v>385</v>
      </c>
      <c r="E64" s="100">
        <v>4000</v>
      </c>
      <c r="F64" s="96" t="s">
        <v>386</v>
      </c>
      <c r="G64" s="94"/>
      <c r="H64" s="94"/>
      <c r="I64" s="94"/>
      <c r="J64" s="94"/>
      <c r="K64" s="94"/>
      <c r="L64" s="94"/>
      <c r="M64" s="61"/>
      <c r="N64" s="61"/>
      <c r="O64" s="61"/>
      <c r="P64" s="61"/>
      <c r="Q64" s="61"/>
      <c r="R64" s="61"/>
      <c r="S64" s="61"/>
      <c r="T64" s="94"/>
      <c r="U64" s="94"/>
      <c r="V64" s="94"/>
      <c r="W64" s="94"/>
      <c r="X64" s="94"/>
      <c r="Y64" s="94"/>
      <c r="Z64" s="94"/>
      <c r="AA64" s="94"/>
      <c r="AB64" s="94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</row>
    <row r="65" spans="1:241" s="61" customFormat="1" ht="18.75" hidden="1" x14ac:dyDescent="0.25">
      <c r="A65" s="99"/>
      <c r="B65" s="34">
        <v>3</v>
      </c>
      <c r="C65" s="35" t="s">
        <v>130</v>
      </c>
      <c r="D65" s="35" t="s">
        <v>387</v>
      </c>
      <c r="E65" s="100">
        <v>4150</v>
      </c>
      <c r="F65" s="96" t="s">
        <v>388</v>
      </c>
      <c r="G65" s="68"/>
      <c r="H65" s="68"/>
      <c r="I65" s="68"/>
      <c r="J65" s="68"/>
      <c r="K65" s="68"/>
      <c r="L65" s="68"/>
      <c r="T65" s="68"/>
      <c r="U65" s="68"/>
      <c r="V65" s="68"/>
      <c r="W65" s="68"/>
      <c r="X65" s="68"/>
      <c r="Y65" s="68"/>
      <c r="Z65" s="68"/>
      <c r="AA65" s="68"/>
      <c r="AB65" s="68"/>
    </row>
    <row r="66" spans="1:241" s="61" customFormat="1" ht="18.75" hidden="1" x14ac:dyDescent="0.25">
      <c r="A66" s="66"/>
      <c r="B66" s="34">
        <v>4</v>
      </c>
      <c r="C66" s="35" t="s">
        <v>126</v>
      </c>
      <c r="D66" s="35" t="s">
        <v>389</v>
      </c>
      <c r="E66" s="100">
        <v>3500</v>
      </c>
      <c r="F66" s="64" t="s">
        <v>388</v>
      </c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</row>
    <row r="67" spans="1:241" s="61" customFormat="1" ht="18.75" hidden="1" x14ac:dyDescent="0.25">
      <c r="A67" s="92"/>
      <c r="B67" s="34">
        <v>5</v>
      </c>
      <c r="C67" s="34" t="s">
        <v>127</v>
      </c>
      <c r="D67" s="35" t="s">
        <v>128</v>
      </c>
      <c r="E67" s="100">
        <v>750</v>
      </c>
      <c r="F67" s="96" t="s">
        <v>390</v>
      </c>
      <c r="M67" s="70"/>
      <c r="N67" s="70"/>
      <c r="O67" s="70"/>
      <c r="P67" s="70"/>
      <c r="Q67" s="70"/>
      <c r="R67" s="70"/>
      <c r="S67" s="70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</row>
    <row r="68" spans="1:241" s="70" customFormat="1" ht="18.75" hidden="1" x14ac:dyDescent="0.25">
      <c r="A68" s="92"/>
      <c r="B68" s="97"/>
      <c r="C68" s="97" t="s">
        <v>124</v>
      </c>
      <c r="D68" s="97"/>
      <c r="E68" s="98">
        <f>SUM(E63:E67)</f>
        <v>17791.901129999998</v>
      </c>
      <c r="F68" s="97"/>
      <c r="G68" s="61"/>
      <c r="H68" s="61"/>
      <c r="I68" s="61"/>
      <c r="J68" s="61"/>
      <c r="K68" s="61"/>
      <c r="L68" s="61"/>
      <c r="T68" s="61"/>
      <c r="U68" s="61"/>
      <c r="V68" s="61"/>
      <c r="W68" s="61"/>
      <c r="X68" s="61"/>
      <c r="Y68" s="61"/>
      <c r="Z68" s="61"/>
      <c r="AA68" s="61"/>
      <c r="AB68" s="61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</row>
    <row r="69" spans="1:241" ht="22.5" hidden="1" x14ac:dyDescent="0.2">
      <c r="A69" s="66"/>
      <c r="B69" s="66"/>
      <c r="C69" s="101"/>
      <c r="D69" s="101"/>
      <c r="E69" s="66"/>
      <c r="F69" s="101"/>
      <c r="G69" s="61"/>
      <c r="H69" s="61"/>
      <c r="I69" s="61"/>
      <c r="J69" s="61"/>
      <c r="K69" s="61"/>
      <c r="L69" s="61"/>
      <c r="M69" s="102"/>
      <c r="N69" s="102"/>
      <c r="O69" s="102"/>
      <c r="P69" s="102"/>
      <c r="Q69" s="102"/>
      <c r="R69" s="102"/>
      <c r="S69" s="102"/>
      <c r="T69" s="61"/>
      <c r="U69" s="61"/>
      <c r="V69" s="61"/>
      <c r="W69" s="61"/>
      <c r="X69" s="61"/>
      <c r="Y69" s="61"/>
      <c r="Z69" s="61"/>
      <c r="AA69" s="61"/>
      <c r="AB69" s="70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</row>
    <row r="70" spans="1:241" s="68" customFormat="1" ht="51.75" hidden="1" customHeight="1" x14ac:dyDescent="0.25">
      <c r="A70" s="92"/>
      <c r="B70" s="93" t="s">
        <v>123</v>
      </c>
      <c r="C70" s="147" t="s">
        <v>391</v>
      </c>
      <c r="D70" s="148"/>
      <c r="E70" s="148"/>
      <c r="F70" s="149"/>
      <c r="G70" s="61"/>
      <c r="H70" s="61"/>
      <c r="I70" s="61"/>
      <c r="J70" s="61"/>
      <c r="K70" s="61"/>
      <c r="L70" s="61"/>
      <c r="M70" s="94"/>
      <c r="N70" s="94"/>
      <c r="O70" s="94"/>
      <c r="P70" s="94"/>
      <c r="Q70" s="94"/>
      <c r="R70" s="94"/>
      <c r="S70" s="94"/>
      <c r="T70" s="61"/>
      <c r="U70" s="61"/>
      <c r="V70" s="61"/>
      <c r="W70" s="61"/>
      <c r="X70" s="61"/>
      <c r="Y70" s="61"/>
      <c r="Z70" s="61"/>
      <c r="AA70" s="61"/>
      <c r="AB70" s="94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</row>
    <row r="71" spans="1:241" s="61" customFormat="1" ht="18.75" hidden="1" x14ac:dyDescent="0.25">
      <c r="A71" s="99"/>
      <c r="B71" s="34">
        <v>1</v>
      </c>
      <c r="C71" s="35" t="s">
        <v>125</v>
      </c>
      <c r="D71" s="35" t="s">
        <v>137</v>
      </c>
      <c r="E71" s="100">
        <v>7059.2439400000003</v>
      </c>
      <c r="F71" s="96"/>
      <c r="G71" s="70"/>
      <c r="H71" s="70"/>
      <c r="I71" s="70"/>
      <c r="J71" s="70"/>
      <c r="K71" s="70"/>
      <c r="L71" s="70"/>
      <c r="M71" s="103"/>
      <c r="N71" s="103"/>
      <c r="O71" s="103"/>
      <c r="P71" s="103"/>
      <c r="Q71" s="103"/>
      <c r="R71" s="103"/>
      <c r="S71" s="103"/>
      <c r="T71" s="70"/>
      <c r="U71" s="70"/>
      <c r="V71" s="70"/>
      <c r="W71" s="70"/>
      <c r="X71" s="70"/>
      <c r="Y71" s="70"/>
      <c r="Z71" s="70"/>
      <c r="AA71" s="70"/>
      <c r="AB71" s="68"/>
    </row>
    <row r="72" spans="1:241" s="61" customFormat="1" ht="31.5" hidden="1" x14ac:dyDescent="0.25">
      <c r="A72" s="66"/>
      <c r="B72" s="34">
        <v>2</v>
      </c>
      <c r="C72" s="35" t="s">
        <v>132</v>
      </c>
      <c r="D72" s="35" t="s">
        <v>392</v>
      </c>
      <c r="E72" s="100">
        <v>7914.3140000000003</v>
      </c>
      <c r="F72" s="96" t="s">
        <v>393</v>
      </c>
      <c r="G72" s="70"/>
      <c r="H72" s="70"/>
      <c r="I72" s="70"/>
      <c r="J72" s="70"/>
      <c r="K72" s="70"/>
      <c r="L72" s="70"/>
      <c r="M72" s="103"/>
      <c r="N72" s="103"/>
      <c r="O72" s="103"/>
      <c r="P72" s="103"/>
      <c r="Q72" s="103"/>
      <c r="R72" s="103"/>
      <c r="S72" s="103"/>
      <c r="T72" s="70"/>
      <c r="U72" s="70"/>
      <c r="V72" s="70"/>
      <c r="W72" s="70"/>
      <c r="X72" s="70"/>
      <c r="Y72" s="70"/>
      <c r="Z72" s="70"/>
      <c r="AA72" s="70"/>
    </row>
    <row r="73" spans="1:241" s="61" customFormat="1" ht="22.5" hidden="1" x14ac:dyDescent="0.25">
      <c r="A73" s="92"/>
      <c r="B73" s="34">
        <v>3</v>
      </c>
      <c r="C73" s="34" t="s">
        <v>127</v>
      </c>
      <c r="D73" s="35" t="s">
        <v>128</v>
      </c>
      <c r="E73" s="100">
        <v>750</v>
      </c>
      <c r="F73" s="96" t="s">
        <v>394</v>
      </c>
      <c r="G73" s="102"/>
      <c r="H73" s="102"/>
      <c r="I73" s="102"/>
      <c r="J73" s="102"/>
      <c r="K73" s="102"/>
      <c r="L73" s="102"/>
      <c r="M73" s="94"/>
      <c r="N73" s="94"/>
      <c r="O73" s="94"/>
      <c r="P73" s="94"/>
      <c r="Q73" s="94"/>
      <c r="R73" s="94"/>
      <c r="S73" s="94"/>
      <c r="T73" s="102"/>
      <c r="U73" s="102"/>
      <c r="V73" s="102"/>
      <c r="W73" s="102"/>
      <c r="X73" s="102"/>
      <c r="Y73" s="102"/>
      <c r="Z73" s="102"/>
      <c r="AA73" s="102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</row>
    <row r="74" spans="1:241" s="61" customFormat="1" hidden="1" x14ac:dyDescent="0.25">
      <c r="A74" s="66"/>
      <c r="B74" s="34">
        <v>4</v>
      </c>
      <c r="C74" s="35" t="s">
        <v>395</v>
      </c>
      <c r="D74" s="35" t="s">
        <v>396</v>
      </c>
      <c r="E74" s="100">
        <v>3900</v>
      </c>
      <c r="F74" s="96" t="s">
        <v>397</v>
      </c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</row>
    <row r="75" spans="1:241" s="70" customFormat="1" ht="18.75" hidden="1" x14ac:dyDescent="0.25">
      <c r="A75" s="99"/>
      <c r="B75" s="34">
        <v>5</v>
      </c>
      <c r="C75" s="35" t="s">
        <v>398</v>
      </c>
      <c r="D75" s="35" t="s">
        <v>399</v>
      </c>
      <c r="E75" s="100">
        <v>1200</v>
      </c>
      <c r="F75" s="96" t="s">
        <v>400</v>
      </c>
      <c r="G75" s="103"/>
      <c r="H75" s="103"/>
      <c r="I75" s="103"/>
      <c r="J75" s="103"/>
      <c r="K75" s="103"/>
      <c r="L75" s="103"/>
      <c r="M75" s="94"/>
      <c r="N75" s="94"/>
      <c r="O75" s="94"/>
      <c r="P75" s="94"/>
      <c r="Q75" s="94"/>
      <c r="R75" s="94"/>
      <c r="S75" s="94"/>
      <c r="T75" s="103"/>
      <c r="U75" s="103"/>
      <c r="V75" s="103"/>
      <c r="W75" s="103"/>
      <c r="X75" s="103"/>
      <c r="Y75" s="103"/>
      <c r="Z75" s="103"/>
      <c r="AA75" s="103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</row>
    <row r="76" spans="1:241" ht="18.75" hidden="1" x14ac:dyDescent="0.25">
      <c r="A76" s="92"/>
      <c r="B76" s="97"/>
      <c r="C76" s="97" t="s">
        <v>124</v>
      </c>
      <c r="D76" s="97"/>
      <c r="E76" s="98">
        <f>SUM(E71:E75)</f>
        <v>20823.557939999999</v>
      </c>
      <c r="F76" s="97"/>
      <c r="G76" s="103"/>
      <c r="H76" s="103"/>
      <c r="I76" s="103"/>
      <c r="J76" s="103"/>
      <c r="K76" s="103"/>
      <c r="L76" s="103"/>
      <c r="T76" s="103"/>
      <c r="U76" s="103"/>
      <c r="V76" s="103"/>
      <c r="W76" s="103"/>
      <c r="X76" s="103"/>
      <c r="Y76" s="103"/>
      <c r="Z76" s="103"/>
      <c r="AA76" s="103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</row>
    <row r="77" spans="1:241" s="68" customFormat="1" ht="18.75" hidden="1" x14ac:dyDescent="0.25">
      <c r="A77" s="92"/>
      <c r="B77" s="153"/>
      <c r="C77" s="154"/>
      <c r="D77" s="154"/>
      <c r="E77" s="154"/>
      <c r="F77" s="155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</row>
    <row r="78" spans="1:241" s="61" customFormat="1" ht="44.25" hidden="1" customHeight="1" x14ac:dyDescent="0.25">
      <c r="A78" s="92"/>
      <c r="B78" s="93" t="s">
        <v>123</v>
      </c>
      <c r="C78" s="147" t="s">
        <v>401</v>
      </c>
      <c r="D78" s="148"/>
      <c r="E78" s="148"/>
      <c r="F78" s="149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</row>
    <row r="79" spans="1:241" s="61" customFormat="1" ht="18.75" hidden="1" x14ac:dyDescent="0.25">
      <c r="A79" s="66"/>
      <c r="B79" s="34">
        <v>1</v>
      </c>
      <c r="C79" s="35" t="s">
        <v>139</v>
      </c>
      <c r="D79" s="35" t="s">
        <v>402</v>
      </c>
      <c r="E79" s="104">
        <v>6871.25</v>
      </c>
      <c r="F79" s="96" t="s">
        <v>403</v>
      </c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</row>
    <row r="80" spans="1:241" s="61" customFormat="1" ht="18.75" hidden="1" x14ac:dyDescent="0.25">
      <c r="A80" s="99"/>
      <c r="B80" s="97"/>
      <c r="C80" s="97" t="s">
        <v>124</v>
      </c>
      <c r="D80" s="97"/>
      <c r="E80" s="105">
        <f>SUM(E79)</f>
        <v>6871.25</v>
      </c>
      <c r="F80" s="97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</row>
    <row r="81" spans="1:246" s="70" customFormat="1" ht="18.75" hidden="1" x14ac:dyDescent="0.25">
      <c r="A81" s="99"/>
      <c r="B81" s="153"/>
      <c r="C81" s="154"/>
      <c r="D81" s="154"/>
      <c r="E81" s="154"/>
      <c r="F81" s="155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</row>
    <row r="82" spans="1:246" ht="70.5" hidden="1" customHeight="1" x14ac:dyDescent="0.25">
      <c r="A82" s="99"/>
      <c r="B82" s="93" t="s">
        <v>123</v>
      </c>
      <c r="C82" s="147" t="s">
        <v>404</v>
      </c>
      <c r="D82" s="148"/>
      <c r="E82" s="148"/>
      <c r="F82" s="149"/>
      <c r="AB82" s="70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</row>
    <row r="83" spans="1:246" s="68" customFormat="1" ht="22.5" hidden="1" x14ac:dyDescent="0.25">
      <c r="A83" s="106"/>
      <c r="B83" s="34">
        <v>1</v>
      </c>
      <c r="C83" s="35" t="s">
        <v>125</v>
      </c>
      <c r="D83" s="35" t="s">
        <v>405</v>
      </c>
      <c r="E83" s="100">
        <v>2358.7269100000003</v>
      </c>
      <c r="F83" s="107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102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</row>
    <row r="84" spans="1:246" s="61" customFormat="1" ht="18.75" hidden="1" x14ac:dyDescent="0.25">
      <c r="A84" s="92"/>
      <c r="B84" s="34">
        <v>2</v>
      </c>
      <c r="C84" s="34" t="s">
        <v>127</v>
      </c>
      <c r="D84" s="35" t="s">
        <v>140</v>
      </c>
      <c r="E84" s="100">
        <v>1687.5</v>
      </c>
      <c r="F84" s="96" t="s">
        <v>406</v>
      </c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</row>
    <row r="85" spans="1:246" s="70" customFormat="1" ht="18.75" hidden="1" x14ac:dyDescent="0.25">
      <c r="A85" s="92"/>
      <c r="B85" s="34">
        <v>3</v>
      </c>
      <c r="C85" s="35" t="s">
        <v>407</v>
      </c>
      <c r="D85" s="35" t="s">
        <v>408</v>
      </c>
      <c r="E85" s="100">
        <v>21856.9</v>
      </c>
      <c r="F85" s="96" t="s">
        <v>409</v>
      </c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103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</row>
    <row r="86" spans="1:246" hidden="1" x14ac:dyDescent="0.25">
      <c r="A86" s="66"/>
      <c r="B86" s="34">
        <v>4</v>
      </c>
      <c r="C86" s="35" t="s">
        <v>126</v>
      </c>
      <c r="D86" s="35" t="s">
        <v>410</v>
      </c>
      <c r="E86" s="100">
        <v>4400</v>
      </c>
      <c r="F86" s="64" t="s">
        <v>411</v>
      </c>
      <c r="AB86" s="103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</row>
    <row r="87" spans="1:246" s="68" customFormat="1" ht="75" hidden="1" customHeight="1" x14ac:dyDescent="0.25">
      <c r="A87" s="66"/>
      <c r="B87" s="34">
        <v>5</v>
      </c>
      <c r="C87" s="35" t="s">
        <v>130</v>
      </c>
      <c r="D87" s="35" t="s">
        <v>134</v>
      </c>
      <c r="E87" s="100">
        <v>6500</v>
      </c>
      <c r="F87" s="96" t="s">
        <v>412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</row>
    <row r="88" spans="1:246" s="61" customFormat="1" ht="32.25" hidden="1" customHeight="1" x14ac:dyDescent="0.25">
      <c r="A88" s="66"/>
      <c r="B88" s="34">
        <v>6</v>
      </c>
      <c r="C88" s="35" t="s">
        <v>395</v>
      </c>
      <c r="D88" s="35" t="s">
        <v>396</v>
      </c>
      <c r="E88" s="100">
        <v>3900</v>
      </c>
      <c r="F88" s="96" t="s">
        <v>413</v>
      </c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46" s="61" customFormat="1" ht="32.25" hidden="1" customHeight="1" x14ac:dyDescent="0.25">
      <c r="A89" s="92"/>
      <c r="B89" s="34">
        <v>7</v>
      </c>
      <c r="C89" s="35" t="s">
        <v>398</v>
      </c>
      <c r="D89" s="35" t="s">
        <v>414</v>
      </c>
      <c r="E89" s="100">
        <v>3000</v>
      </c>
      <c r="F89" s="96" t="s">
        <v>415</v>
      </c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46" s="61" customFormat="1" ht="27" hidden="1" customHeight="1" x14ac:dyDescent="0.25">
      <c r="A90" s="92"/>
      <c r="B90" s="97"/>
      <c r="C90" s="97" t="s">
        <v>124</v>
      </c>
      <c r="D90" s="97"/>
      <c r="E90" s="98">
        <f>SUM(E83:E89)</f>
        <v>43703.126910000006</v>
      </c>
      <c r="F90" s="97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46" s="61" customFormat="1" ht="25.5" hidden="1" customHeight="1" x14ac:dyDescent="0.25">
      <c r="A91" s="66"/>
      <c r="B91" s="153"/>
      <c r="C91" s="154"/>
      <c r="D91" s="154"/>
      <c r="E91" s="154"/>
      <c r="F91" s="155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</row>
    <row r="92" spans="1:246" s="61" customFormat="1" ht="57" hidden="1" customHeight="1" x14ac:dyDescent="0.25">
      <c r="A92" s="92"/>
      <c r="B92" s="93" t="s">
        <v>123</v>
      </c>
      <c r="C92" s="147" t="s">
        <v>416</v>
      </c>
      <c r="D92" s="148"/>
      <c r="E92" s="148"/>
      <c r="F92" s="149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</row>
    <row r="93" spans="1:246" s="70" customFormat="1" ht="33" hidden="1" customHeight="1" x14ac:dyDescent="0.25">
      <c r="A93" s="99"/>
      <c r="B93" s="34">
        <v>1</v>
      </c>
      <c r="C93" s="35" t="s">
        <v>125</v>
      </c>
      <c r="D93" s="35" t="s">
        <v>141</v>
      </c>
      <c r="E93" s="100">
        <v>2237.8681800000004</v>
      </c>
      <c r="F93" s="108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  <c r="GM93" s="102"/>
      <c r="GN93" s="102"/>
      <c r="GO93" s="102"/>
      <c r="GP93" s="102"/>
      <c r="GQ93" s="102"/>
      <c r="GR93" s="102"/>
      <c r="GS93" s="102"/>
      <c r="GT93" s="102"/>
      <c r="GU93" s="102"/>
      <c r="GV93" s="102"/>
      <c r="GW93" s="102"/>
      <c r="GX93" s="102"/>
      <c r="GY93" s="102"/>
      <c r="GZ93" s="102"/>
      <c r="HA93" s="102"/>
      <c r="HB93" s="102"/>
      <c r="HC93" s="102"/>
      <c r="HD93" s="102"/>
      <c r="HE93" s="102"/>
      <c r="HF93" s="102"/>
      <c r="HG93" s="102"/>
      <c r="HH93" s="102"/>
      <c r="HI93" s="102"/>
      <c r="HJ93" s="102"/>
      <c r="HK93" s="102"/>
      <c r="HL93" s="102"/>
      <c r="HM93" s="102"/>
      <c r="HN93" s="102"/>
      <c r="HO93" s="102"/>
      <c r="HP93" s="102"/>
      <c r="HQ93" s="102"/>
      <c r="HR93" s="102"/>
      <c r="HS93" s="102"/>
      <c r="HT93" s="102"/>
      <c r="HU93" s="102"/>
      <c r="HV93" s="102"/>
      <c r="HW93" s="102"/>
      <c r="HX93" s="102"/>
      <c r="HY93" s="102"/>
      <c r="HZ93" s="102"/>
      <c r="IA93" s="102"/>
      <c r="IB93" s="102"/>
      <c r="IC93" s="102"/>
      <c r="ID93" s="102"/>
      <c r="IE93" s="102"/>
      <c r="IF93" s="102"/>
      <c r="IG93" s="102"/>
    </row>
    <row r="94" spans="1:246" s="70" customFormat="1" ht="13.5" hidden="1" customHeight="1" x14ac:dyDescent="0.25">
      <c r="A94" s="92"/>
      <c r="B94" s="34">
        <v>2</v>
      </c>
      <c r="C94" s="66" t="s">
        <v>127</v>
      </c>
      <c r="D94" s="35" t="s">
        <v>128</v>
      </c>
      <c r="E94" s="100">
        <v>787.5</v>
      </c>
      <c r="F94" s="96" t="s">
        <v>417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4"/>
      <c r="IF94" s="94"/>
      <c r="IG94" s="94"/>
    </row>
    <row r="95" spans="1:246" s="102" customFormat="1" ht="30.75" hidden="1" customHeight="1" x14ac:dyDescent="0.25">
      <c r="A95" s="92"/>
      <c r="B95" s="34">
        <v>3</v>
      </c>
      <c r="C95" s="35" t="s">
        <v>139</v>
      </c>
      <c r="D95" s="35" t="s">
        <v>418</v>
      </c>
      <c r="E95" s="109">
        <v>2354.625</v>
      </c>
      <c r="F95" s="96" t="s">
        <v>419</v>
      </c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</row>
    <row r="96" spans="1:246" ht="40.5" hidden="1" customHeight="1" x14ac:dyDescent="0.25">
      <c r="A96" s="66"/>
      <c r="B96" s="34">
        <v>4</v>
      </c>
      <c r="C96" s="35" t="s">
        <v>126</v>
      </c>
      <c r="D96" s="35" t="s">
        <v>420</v>
      </c>
      <c r="E96" s="100">
        <v>3900</v>
      </c>
      <c r="F96" s="64" t="s">
        <v>421</v>
      </c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</row>
    <row r="97" spans="1:246" s="103" customFormat="1" ht="20.25" hidden="1" customHeight="1" x14ac:dyDescent="0.25">
      <c r="A97" s="66"/>
      <c r="B97" s="34">
        <v>5</v>
      </c>
      <c r="C97" s="35" t="s">
        <v>129</v>
      </c>
      <c r="D97" s="35" t="s">
        <v>387</v>
      </c>
      <c r="E97" s="100">
        <v>3500</v>
      </c>
      <c r="F97" s="96" t="s">
        <v>422</v>
      </c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94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94"/>
      <c r="ID97" s="94"/>
      <c r="IE97" s="94"/>
      <c r="IF97" s="94"/>
      <c r="IG97" s="94"/>
      <c r="IH97" s="94"/>
      <c r="II97" s="94"/>
      <c r="IJ97" s="94"/>
      <c r="IK97" s="94"/>
      <c r="IL97" s="94"/>
    </row>
    <row r="98" spans="1:246" s="103" customFormat="1" ht="31.5" hidden="1" x14ac:dyDescent="0.25">
      <c r="A98" s="92"/>
      <c r="B98" s="34">
        <v>6</v>
      </c>
      <c r="C98" s="35" t="s">
        <v>132</v>
      </c>
      <c r="D98" s="35" t="s">
        <v>423</v>
      </c>
      <c r="E98" s="100">
        <v>5973.7439999999997</v>
      </c>
      <c r="F98" s="96" t="s">
        <v>424</v>
      </c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94"/>
      <c r="ID98" s="94"/>
      <c r="IE98" s="94"/>
      <c r="IF98" s="94"/>
      <c r="IG98" s="94"/>
      <c r="IH98" s="94"/>
      <c r="II98" s="94"/>
      <c r="IJ98" s="94"/>
      <c r="IK98" s="94"/>
      <c r="IL98" s="94"/>
    </row>
    <row r="99" spans="1:246" ht="18.75" hidden="1" x14ac:dyDescent="0.25">
      <c r="A99" s="92"/>
      <c r="B99" s="97"/>
      <c r="C99" s="97" t="s">
        <v>124</v>
      </c>
      <c r="D99" s="97"/>
      <c r="E99" s="98">
        <f>SUM(E93:E98)</f>
        <v>18753.73718</v>
      </c>
      <c r="F99" s="97"/>
    </row>
    <row r="100" spans="1:246" ht="18.75" hidden="1" x14ac:dyDescent="0.25">
      <c r="A100" s="92"/>
      <c r="B100" s="153"/>
      <c r="C100" s="154"/>
      <c r="D100" s="154"/>
      <c r="E100" s="154"/>
      <c r="F100" s="155"/>
    </row>
    <row r="101" spans="1:246" ht="58.5" hidden="1" customHeight="1" x14ac:dyDescent="0.25">
      <c r="A101" s="92"/>
      <c r="B101" s="93" t="s">
        <v>123</v>
      </c>
      <c r="C101" s="147" t="s">
        <v>425</v>
      </c>
      <c r="D101" s="148"/>
      <c r="E101" s="148"/>
      <c r="F101" s="149"/>
    </row>
    <row r="102" spans="1:246" ht="18.75" hidden="1" x14ac:dyDescent="0.25">
      <c r="A102" s="99"/>
      <c r="B102" s="34">
        <v>1</v>
      </c>
      <c r="C102" s="35" t="s">
        <v>125</v>
      </c>
      <c r="D102" s="35" t="s">
        <v>141</v>
      </c>
      <c r="E102" s="100">
        <v>4890.0251200000002</v>
      </c>
      <c r="F102" s="110"/>
    </row>
    <row r="103" spans="1:246" ht="18.75" hidden="1" x14ac:dyDescent="0.25">
      <c r="A103" s="92"/>
      <c r="B103" s="34">
        <v>2</v>
      </c>
      <c r="C103" s="34" t="s">
        <v>127</v>
      </c>
      <c r="D103" s="35" t="s">
        <v>128</v>
      </c>
      <c r="E103" s="100">
        <v>750</v>
      </c>
      <c r="F103" s="111" t="s">
        <v>426</v>
      </c>
    </row>
    <row r="104" spans="1:246" hidden="1" x14ac:dyDescent="0.25">
      <c r="A104" s="66"/>
      <c r="B104" s="35">
        <v>3</v>
      </c>
      <c r="C104" s="35" t="s">
        <v>427</v>
      </c>
      <c r="D104" s="35" t="s">
        <v>428</v>
      </c>
      <c r="E104" s="100">
        <v>3717.95</v>
      </c>
      <c r="F104" s="111" t="s">
        <v>429</v>
      </c>
    </row>
    <row r="105" spans="1:246" ht="18.75" hidden="1" x14ac:dyDescent="0.25">
      <c r="A105" s="92"/>
      <c r="B105" s="34">
        <v>4</v>
      </c>
      <c r="C105" s="35" t="s">
        <v>407</v>
      </c>
      <c r="D105" s="35" t="s">
        <v>430</v>
      </c>
      <c r="E105" s="100">
        <v>12071.02</v>
      </c>
      <c r="F105" s="111" t="s">
        <v>431</v>
      </c>
    </row>
    <row r="106" spans="1:246" ht="18.75" hidden="1" x14ac:dyDescent="0.25">
      <c r="A106" s="92"/>
      <c r="B106" s="97"/>
      <c r="C106" s="97" t="s">
        <v>124</v>
      </c>
      <c r="D106" s="97"/>
      <c r="E106" s="98">
        <f>SUM(E102:E105)</f>
        <v>21428.99512</v>
      </c>
      <c r="F106" s="97"/>
    </row>
    <row r="107" spans="1:246" ht="18.75" hidden="1" x14ac:dyDescent="0.25">
      <c r="A107" s="92"/>
      <c r="B107" s="112"/>
      <c r="C107" s="113"/>
      <c r="D107" s="114"/>
      <c r="E107" s="115"/>
      <c r="F107" s="116"/>
    </row>
    <row r="108" spans="1:246" ht="39.75" hidden="1" customHeight="1" x14ac:dyDescent="0.25">
      <c r="A108" s="92"/>
      <c r="B108" s="93" t="s">
        <v>123</v>
      </c>
      <c r="C108" s="147" t="s">
        <v>432</v>
      </c>
      <c r="D108" s="148"/>
      <c r="E108" s="148"/>
      <c r="F108" s="149"/>
    </row>
    <row r="109" spans="1:246" ht="18.75" hidden="1" x14ac:dyDescent="0.25">
      <c r="A109" s="99"/>
      <c r="B109" s="34">
        <v>1</v>
      </c>
      <c r="C109" s="35" t="s">
        <v>125</v>
      </c>
      <c r="D109" s="35" t="s">
        <v>141</v>
      </c>
      <c r="E109" s="117">
        <v>3046.35185</v>
      </c>
      <c r="F109" s="118"/>
    </row>
    <row r="110" spans="1:246" ht="18.75" hidden="1" x14ac:dyDescent="0.25">
      <c r="A110" s="99"/>
      <c r="B110" s="97"/>
      <c r="C110" s="97" t="s">
        <v>124</v>
      </c>
      <c r="D110" s="97"/>
      <c r="E110" s="98">
        <f>SUM(E109)</f>
        <v>3046.35185</v>
      </c>
      <c r="F110" s="97"/>
    </row>
    <row r="111" spans="1:246" ht="18.75" hidden="1" x14ac:dyDescent="0.25">
      <c r="A111" s="99"/>
      <c r="B111" s="144"/>
      <c r="C111" s="145"/>
      <c r="D111" s="145"/>
      <c r="E111" s="145"/>
      <c r="F111" s="146"/>
    </row>
    <row r="112" spans="1:246" ht="39.75" hidden="1" customHeight="1" x14ac:dyDescent="0.25">
      <c r="A112" s="106"/>
      <c r="B112" s="93" t="s">
        <v>123</v>
      </c>
      <c r="C112" s="147" t="s">
        <v>433</v>
      </c>
      <c r="D112" s="148"/>
      <c r="E112" s="148"/>
      <c r="F112" s="149"/>
    </row>
    <row r="113" spans="1:6" ht="18.75" hidden="1" x14ac:dyDescent="0.25">
      <c r="A113" s="92"/>
      <c r="B113" s="34">
        <v>1</v>
      </c>
      <c r="C113" s="35" t="s">
        <v>125</v>
      </c>
      <c r="D113" s="35" t="s">
        <v>141</v>
      </c>
      <c r="E113" s="117">
        <v>4309.08619</v>
      </c>
      <c r="F113" s="35"/>
    </row>
    <row r="114" spans="1:6" ht="18.75" hidden="1" x14ac:dyDescent="0.25">
      <c r="A114" s="92"/>
      <c r="B114" s="97"/>
      <c r="C114" s="97" t="s">
        <v>124</v>
      </c>
      <c r="D114" s="97"/>
      <c r="E114" s="98">
        <f>SUM(E113)</f>
        <v>4309.08619</v>
      </c>
      <c r="F114" s="97"/>
    </row>
    <row r="115" spans="1:6" ht="18.75" hidden="1" x14ac:dyDescent="0.25">
      <c r="A115" s="92"/>
      <c r="B115" s="113"/>
      <c r="C115" s="114"/>
      <c r="D115" s="114"/>
      <c r="E115" s="115"/>
      <c r="F115" s="116"/>
    </row>
    <row r="116" spans="1:6" ht="45.75" hidden="1" customHeight="1" x14ac:dyDescent="0.25">
      <c r="A116" s="66"/>
      <c r="B116" s="119" t="s">
        <v>123</v>
      </c>
      <c r="C116" s="147" t="s">
        <v>434</v>
      </c>
      <c r="D116" s="148"/>
      <c r="E116" s="148"/>
      <c r="F116" s="149"/>
    </row>
    <row r="117" spans="1:6" ht="18.75" hidden="1" x14ac:dyDescent="0.25">
      <c r="A117" s="99"/>
      <c r="B117" s="35">
        <v>1</v>
      </c>
      <c r="C117" s="34" t="s">
        <v>138</v>
      </c>
      <c r="D117" s="35" t="s">
        <v>435</v>
      </c>
      <c r="E117" s="100">
        <v>2273.6</v>
      </c>
      <c r="F117" s="96" t="s">
        <v>436</v>
      </c>
    </row>
    <row r="118" spans="1:6" hidden="1" x14ac:dyDescent="0.25">
      <c r="A118" s="66"/>
      <c r="B118" s="34">
        <v>2</v>
      </c>
      <c r="C118" s="35" t="s">
        <v>139</v>
      </c>
      <c r="D118" s="35" t="s">
        <v>402</v>
      </c>
      <c r="E118" s="109">
        <v>1975</v>
      </c>
      <c r="F118" s="96" t="s">
        <v>437</v>
      </c>
    </row>
    <row r="119" spans="1:6" hidden="1" x14ac:dyDescent="0.25">
      <c r="A119" s="66"/>
      <c r="B119" s="34">
        <v>3</v>
      </c>
      <c r="C119" s="35" t="s">
        <v>126</v>
      </c>
      <c r="D119" s="35" t="s">
        <v>410</v>
      </c>
      <c r="E119" s="100">
        <v>2800</v>
      </c>
      <c r="F119" s="64" t="s">
        <v>438</v>
      </c>
    </row>
    <row r="120" spans="1:6" hidden="1" x14ac:dyDescent="0.25">
      <c r="A120" s="66"/>
      <c r="B120" s="35">
        <v>4</v>
      </c>
      <c r="C120" s="35" t="s">
        <v>129</v>
      </c>
      <c r="D120" s="35" t="s">
        <v>387</v>
      </c>
      <c r="E120" s="100">
        <v>3800</v>
      </c>
      <c r="F120" s="96" t="s">
        <v>439</v>
      </c>
    </row>
    <row r="121" spans="1:6" ht="18.75" hidden="1" x14ac:dyDescent="0.25">
      <c r="A121" s="99"/>
      <c r="B121" s="34">
        <v>5</v>
      </c>
      <c r="C121" s="35" t="s">
        <v>398</v>
      </c>
      <c r="D121" s="35" t="s">
        <v>399</v>
      </c>
      <c r="E121" s="109">
        <v>750</v>
      </c>
      <c r="F121" s="96" t="s">
        <v>440</v>
      </c>
    </row>
    <row r="122" spans="1:6" ht="18.75" hidden="1" x14ac:dyDescent="0.25">
      <c r="A122" s="92"/>
      <c r="B122" s="97"/>
      <c r="C122" s="97" t="s">
        <v>124</v>
      </c>
      <c r="D122" s="97"/>
      <c r="E122" s="98">
        <f>SUM(E117:E121)</f>
        <v>11598.6</v>
      </c>
      <c r="F122" s="97"/>
    </row>
    <row r="123" spans="1:6" ht="18.75" hidden="1" x14ac:dyDescent="0.25">
      <c r="A123" s="92"/>
      <c r="B123" s="153"/>
      <c r="C123" s="154"/>
      <c r="D123" s="154"/>
      <c r="E123" s="154"/>
      <c r="F123" s="155"/>
    </row>
    <row r="124" spans="1:6" ht="45" hidden="1" customHeight="1" x14ac:dyDescent="0.25">
      <c r="A124" s="92"/>
      <c r="B124" s="93" t="s">
        <v>123</v>
      </c>
      <c r="C124" s="147" t="s">
        <v>441</v>
      </c>
      <c r="D124" s="148"/>
      <c r="E124" s="148"/>
      <c r="F124" s="149"/>
    </row>
    <row r="125" spans="1:6" hidden="1" x14ac:dyDescent="0.25">
      <c r="A125" s="66"/>
      <c r="B125" s="34">
        <v>1</v>
      </c>
      <c r="C125" s="35" t="s">
        <v>395</v>
      </c>
      <c r="D125" s="35" t="s">
        <v>387</v>
      </c>
      <c r="E125" s="100">
        <v>2900</v>
      </c>
      <c r="F125" s="96" t="s">
        <v>442</v>
      </c>
    </row>
    <row r="126" spans="1:6" ht="18.75" hidden="1" x14ac:dyDescent="0.25">
      <c r="A126" s="92"/>
      <c r="B126" s="34">
        <v>2</v>
      </c>
      <c r="C126" s="35" t="s">
        <v>135</v>
      </c>
      <c r="D126" s="35" t="s">
        <v>136</v>
      </c>
      <c r="E126" s="100">
        <v>986</v>
      </c>
      <c r="F126" s="96" t="s">
        <v>443</v>
      </c>
    </row>
    <row r="127" spans="1:6" ht="18.75" hidden="1" x14ac:dyDescent="0.25">
      <c r="A127" s="92"/>
      <c r="B127" s="97"/>
      <c r="C127" s="97" t="s">
        <v>124</v>
      </c>
      <c r="D127" s="97"/>
      <c r="E127" s="98">
        <f>SUM(E125:E126)</f>
        <v>3886</v>
      </c>
      <c r="F127" s="97"/>
    </row>
    <row r="128" spans="1:6" ht="19.5" hidden="1" x14ac:dyDescent="0.25">
      <c r="A128" s="92"/>
      <c r="B128" s="120"/>
      <c r="C128" s="120"/>
      <c r="D128" s="120"/>
      <c r="E128" s="121"/>
      <c r="F128" s="120"/>
    </row>
    <row r="129" spans="1:6" ht="57.75" hidden="1" customHeight="1" x14ac:dyDescent="0.25">
      <c r="A129" s="92"/>
      <c r="B129" s="93" t="s">
        <v>123</v>
      </c>
      <c r="C129" s="147" t="s">
        <v>444</v>
      </c>
      <c r="D129" s="148"/>
      <c r="E129" s="148"/>
      <c r="F129" s="149"/>
    </row>
    <row r="130" spans="1:6" hidden="1" x14ac:dyDescent="0.25">
      <c r="A130" s="66"/>
      <c r="B130" s="34">
        <v>1</v>
      </c>
      <c r="C130" s="122" t="s">
        <v>125</v>
      </c>
      <c r="D130" s="122" t="s">
        <v>141</v>
      </c>
      <c r="E130" s="100">
        <v>1882.3746799999999</v>
      </c>
      <c r="F130" s="64"/>
    </row>
    <row r="131" spans="1:6" hidden="1" x14ac:dyDescent="0.25">
      <c r="A131" s="66"/>
      <c r="B131" s="34">
        <v>2</v>
      </c>
      <c r="C131" s="34" t="s">
        <v>127</v>
      </c>
      <c r="D131" s="35" t="s">
        <v>128</v>
      </c>
      <c r="E131" s="109">
        <v>750</v>
      </c>
      <c r="F131" s="96" t="s">
        <v>445</v>
      </c>
    </row>
    <row r="132" spans="1:6" ht="31.5" hidden="1" x14ac:dyDescent="0.25">
      <c r="A132" s="66"/>
      <c r="B132" s="34">
        <v>3</v>
      </c>
      <c r="C132" s="35" t="s">
        <v>132</v>
      </c>
      <c r="D132" s="35" t="s">
        <v>446</v>
      </c>
      <c r="E132" s="109">
        <v>7381.6660000000002</v>
      </c>
      <c r="F132" s="96" t="s">
        <v>445</v>
      </c>
    </row>
    <row r="133" spans="1:6" hidden="1" x14ac:dyDescent="0.25">
      <c r="A133" s="66"/>
      <c r="B133" s="34">
        <v>4</v>
      </c>
      <c r="C133" s="35" t="s">
        <v>129</v>
      </c>
      <c r="D133" s="35" t="s">
        <v>447</v>
      </c>
      <c r="E133" s="100">
        <v>4400</v>
      </c>
      <c r="F133" s="96" t="s">
        <v>448</v>
      </c>
    </row>
    <row r="134" spans="1:6" hidden="1" x14ac:dyDescent="0.25">
      <c r="A134" s="66"/>
      <c r="B134" s="34">
        <v>5</v>
      </c>
      <c r="C134" s="35" t="s">
        <v>126</v>
      </c>
      <c r="D134" s="35" t="s">
        <v>449</v>
      </c>
      <c r="E134" s="100">
        <v>1500</v>
      </c>
      <c r="F134" s="64" t="s">
        <v>450</v>
      </c>
    </row>
    <row r="135" spans="1:6" ht="18.75" hidden="1" x14ac:dyDescent="0.25">
      <c r="A135" s="99"/>
      <c r="B135" s="34">
        <v>6</v>
      </c>
      <c r="C135" s="35" t="s">
        <v>407</v>
      </c>
      <c r="D135" s="35" t="s">
        <v>451</v>
      </c>
      <c r="E135" s="100">
        <v>6923</v>
      </c>
      <c r="F135" s="96" t="s">
        <v>452</v>
      </c>
    </row>
    <row r="136" spans="1:6" ht="18.75" hidden="1" x14ac:dyDescent="0.25">
      <c r="A136" s="92"/>
      <c r="B136" s="97"/>
      <c r="C136" s="97" t="s">
        <v>124</v>
      </c>
      <c r="D136" s="97"/>
      <c r="E136" s="98">
        <f>SUM(E130:E135)</f>
        <v>22837.040679999998</v>
      </c>
      <c r="F136" s="97"/>
    </row>
    <row r="137" spans="1:6" hidden="1" x14ac:dyDescent="0.25">
      <c r="A137" s="66"/>
      <c r="B137" s="153"/>
      <c r="C137" s="154"/>
      <c r="D137" s="154"/>
      <c r="E137" s="154"/>
      <c r="F137" s="155"/>
    </row>
    <row r="138" spans="1:6" ht="57.75" hidden="1" customHeight="1" x14ac:dyDescent="0.25">
      <c r="A138" s="92"/>
      <c r="B138" s="93" t="s">
        <v>123</v>
      </c>
      <c r="C138" s="147" t="s">
        <v>453</v>
      </c>
      <c r="D138" s="156"/>
      <c r="E138" s="156"/>
      <c r="F138" s="157"/>
    </row>
    <row r="139" spans="1:6" hidden="1" x14ac:dyDescent="0.25">
      <c r="A139" s="66"/>
      <c r="B139" s="34">
        <v>1</v>
      </c>
      <c r="C139" s="122" t="s">
        <v>125</v>
      </c>
      <c r="D139" s="122" t="s">
        <v>141</v>
      </c>
      <c r="E139" s="100">
        <v>2433.3705</v>
      </c>
      <c r="F139" s="64"/>
    </row>
    <row r="140" spans="1:6" hidden="1" x14ac:dyDescent="0.25">
      <c r="A140" s="66"/>
      <c r="B140" s="34">
        <v>2</v>
      </c>
      <c r="C140" s="34" t="s">
        <v>127</v>
      </c>
      <c r="D140" s="35" t="s">
        <v>454</v>
      </c>
      <c r="E140" s="109">
        <v>525</v>
      </c>
      <c r="F140" s="96" t="s">
        <v>455</v>
      </c>
    </row>
    <row r="141" spans="1:6" ht="18.75" hidden="1" x14ac:dyDescent="0.25">
      <c r="A141" s="99"/>
      <c r="B141" s="34">
        <v>3</v>
      </c>
      <c r="C141" s="35" t="s">
        <v>398</v>
      </c>
      <c r="D141" s="35" t="s">
        <v>414</v>
      </c>
      <c r="E141" s="109">
        <v>2600</v>
      </c>
      <c r="F141" s="96" t="s">
        <v>456</v>
      </c>
    </row>
    <row r="142" spans="1:6" hidden="1" x14ac:dyDescent="0.25">
      <c r="A142" s="66"/>
      <c r="B142" s="34">
        <v>4</v>
      </c>
      <c r="C142" s="35" t="s">
        <v>395</v>
      </c>
      <c r="D142" s="35" t="s">
        <v>387</v>
      </c>
      <c r="E142" s="100">
        <v>3900</v>
      </c>
      <c r="F142" s="96" t="s">
        <v>457</v>
      </c>
    </row>
    <row r="143" spans="1:6" ht="18.75" hidden="1" x14ac:dyDescent="0.25">
      <c r="A143" s="99"/>
      <c r="B143" s="35">
        <v>5</v>
      </c>
      <c r="C143" s="35" t="s">
        <v>139</v>
      </c>
      <c r="D143" s="35" t="s">
        <v>458</v>
      </c>
      <c r="E143" s="109">
        <v>26269.68</v>
      </c>
      <c r="F143" s="96" t="s">
        <v>459</v>
      </c>
    </row>
    <row r="144" spans="1:6" ht="18.75" hidden="1" x14ac:dyDescent="0.25">
      <c r="A144" s="92"/>
      <c r="B144" s="97"/>
      <c r="C144" s="97" t="s">
        <v>124</v>
      </c>
      <c r="D144" s="97"/>
      <c r="E144" s="98">
        <f>SUM(E139:E143)</f>
        <v>35728.050499999998</v>
      </c>
      <c r="F144" s="97"/>
    </row>
    <row r="145" spans="1:7" hidden="1" x14ac:dyDescent="0.25">
      <c r="A145" s="66"/>
      <c r="B145" s="153"/>
      <c r="C145" s="154"/>
      <c r="D145" s="154"/>
      <c r="E145" s="154"/>
      <c r="F145" s="155"/>
    </row>
    <row r="146" spans="1:7" ht="54" hidden="1" customHeight="1" x14ac:dyDescent="0.25">
      <c r="A146" s="99"/>
      <c r="B146" s="93" t="s">
        <v>123</v>
      </c>
      <c r="C146" s="147" t="s">
        <v>460</v>
      </c>
      <c r="D146" s="148"/>
      <c r="E146" s="148"/>
      <c r="F146" s="149"/>
    </row>
    <row r="147" spans="1:7" ht="18.75" hidden="1" x14ac:dyDescent="0.25">
      <c r="A147" s="99"/>
      <c r="B147" s="35">
        <v>1</v>
      </c>
      <c r="C147" s="35" t="s">
        <v>125</v>
      </c>
      <c r="D147" s="35" t="s">
        <v>131</v>
      </c>
      <c r="E147" s="100">
        <v>3849.4236499999997</v>
      </c>
      <c r="F147" s="107"/>
    </row>
    <row r="148" spans="1:7" ht="18.75" hidden="1" x14ac:dyDescent="0.25">
      <c r="A148" s="99"/>
      <c r="B148" s="35">
        <v>2</v>
      </c>
      <c r="C148" s="35" t="s">
        <v>139</v>
      </c>
      <c r="D148" s="35" t="s">
        <v>428</v>
      </c>
      <c r="E148" s="109">
        <v>2419.6</v>
      </c>
      <c r="F148" s="96" t="s">
        <v>461</v>
      </c>
    </row>
    <row r="149" spans="1:7" ht="18.75" hidden="1" x14ac:dyDescent="0.25">
      <c r="A149" s="99"/>
      <c r="B149" s="34">
        <v>3</v>
      </c>
      <c r="C149" s="35" t="s">
        <v>398</v>
      </c>
      <c r="D149" s="35" t="s">
        <v>399</v>
      </c>
      <c r="E149" s="109">
        <v>2500</v>
      </c>
      <c r="F149" s="96" t="s">
        <v>462</v>
      </c>
    </row>
    <row r="150" spans="1:7" hidden="1" x14ac:dyDescent="0.25">
      <c r="A150" s="66"/>
      <c r="B150" s="35">
        <v>4</v>
      </c>
      <c r="C150" s="35" t="s">
        <v>126</v>
      </c>
      <c r="D150" s="35" t="s">
        <v>463</v>
      </c>
      <c r="E150" s="100">
        <v>3500</v>
      </c>
      <c r="F150" s="64" t="s">
        <v>464</v>
      </c>
    </row>
    <row r="151" spans="1:7" hidden="1" x14ac:dyDescent="0.2">
      <c r="A151" s="66"/>
      <c r="B151" s="35">
        <v>5</v>
      </c>
      <c r="C151" s="35" t="s">
        <v>130</v>
      </c>
      <c r="D151" s="35" t="s">
        <v>465</v>
      </c>
      <c r="E151" s="100">
        <v>5500</v>
      </c>
      <c r="F151" s="96" t="s">
        <v>466</v>
      </c>
      <c r="G151" s="101"/>
    </row>
    <row r="152" spans="1:7" hidden="1" x14ac:dyDescent="0.2">
      <c r="A152" s="66"/>
      <c r="B152" s="34">
        <v>6</v>
      </c>
      <c r="C152" s="35" t="s">
        <v>129</v>
      </c>
      <c r="D152" s="35" t="s">
        <v>467</v>
      </c>
      <c r="E152" s="100">
        <v>3800</v>
      </c>
      <c r="F152" s="96" t="s">
        <v>468</v>
      </c>
      <c r="G152" s="101"/>
    </row>
    <row r="153" spans="1:7" ht="31.5" hidden="1" x14ac:dyDescent="0.2">
      <c r="A153" s="106"/>
      <c r="B153" s="35">
        <v>7</v>
      </c>
      <c r="C153" s="35" t="s">
        <v>132</v>
      </c>
      <c r="D153" s="35" t="s">
        <v>469</v>
      </c>
      <c r="E153" s="100">
        <v>6377.9</v>
      </c>
      <c r="F153" s="96" t="s">
        <v>470</v>
      </c>
      <c r="G153" s="101"/>
    </row>
    <row r="154" spans="1:7" ht="18.75" hidden="1" x14ac:dyDescent="0.3">
      <c r="A154" s="92"/>
      <c r="B154" s="97"/>
      <c r="C154" s="97" t="s">
        <v>124</v>
      </c>
      <c r="D154" s="97"/>
      <c r="E154" s="98">
        <f>SUM(E147:E153)</f>
        <v>27946.923649999997</v>
      </c>
      <c r="F154" s="97"/>
      <c r="G154" s="123"/>
    </row>
    <row r="155" spans="1:7" hidden="1" x14ac:dyDescent="0.2">
      <c r="A155" s="66"/>
      <c r="B155" s="144"/>
      <c r="C155" s="145"/>
      <c r="D155" s="145"/>
      <c r="E155" s="145"/>
      <c r="F155" s="146"/>
      <c r="G155" s="101"/>
    </row>
    <row r="156" spans="1:7" ht="48" hidden="1" customHeight="1" x14ac:dyDescent="0.3">
      <c r="A156" s="92"/>
      <c r="B156" s="93" t="s">
        <v>123</v>
      </c>
      <c r="C156" s="147" t="s">
        <v>471</v>
      </c>
      <c r="D156" s="148"/>
      <c r="E156" s="148"/>
      <c r="F156" s="149"/>
      <c r="G156" s="123"/>
    </row>
    <row r="157" spans="1:7" hidden="1" x14ac:dyDescent="0.2">
      <c r="A157" s="66"/>
      <c r="B157" s="34">
        <v>1</v>
      </c>
      <c r="C157" s="35" t="s">
        <v>125</v>
      </c>
      <c r="D157" s="35" t="s">
        <v>141</v>
      </c>
      <c r="E157" s="100">
        <v>1708.2963200000002</v>
      </c>
      <c r="F157" s="96"/>
      <c r="G157" s="101"/>
    </row>
    <row r="158" spans="1:7" ht="18.75" hidden="1" x14ac:dyDescent="0.2">
      <c r="A158" s="99"/>
      <c r="B158" s="34">
        <v>2</v>
      </c>
      <c r="C158" s="35" t="s">
        <v>398</v>
      </c>
      <c r="D158" s="35" t="s">
        <v>399</v>
      </c>
      <c r="E158" s="109">
        <v>1000</v>
      </c>
      <c r="F158" s="96" t="s">
        <v>472</v>
      </c>
      <c r="G158" s="101"/>
    </row>
    <row r="159" spans="1:7" ht="31.5" hidden="1" x14ac:dyDescent="0.2">
      <c r="A159" s="99"/>
      <c r="B159" s="34">
        <v>3</v>
      </c>
      <c r="C159" s="35" t="s">
        <v>132</v>
      </c>
      <c r="D159" s="35" t="s">
        <v>435</v>
      </c>
      <c r="E159" s="100">
        <v>5582.5370000000003</v>
      </c>
      <c r="F159" s="96" t="s">
        <v>473</v>
      </c>
      <c r="G159" s="101"/>
    </row>
    <row r="160" spans="1:7" ht="18.75" hidden="1" x14ac:dyDescent="0.3">
      <c r="A160" s="92"/>
      <c r="B160" s="97"/>
      <c r="C160" s="97" t="s">
        <v>124</v>
      </c>
      <c r="D160" s="97"/>
      <c r="E160" s="98">
        <f>SUM(E157:E159)</f>
        <v>8290.8333200000015</v>
      </c>
      <c r="F160" s="97"/>
      <c r="G160" s="123"/>
    </row>
    <row r="161" spans="1:7" ht="18.75" hidden="1" x14ac:dyDescent="0.2">
      <c r="A161" s="66"/>
      <c r="B161" s="150"/>
      <c r="C161" s="151"/>
      <c r="D161" s="151"/>
      <c r="E161" s="151"/>
      <c r="F161" s="152"/>
      <c r="G161" s="101"/>
    </row>
    <row r="162" spans="1:7" ht="18.75" hidden="1" x14ac:dyDescent="0.3">
      <c r="A162" s="92"/>
      <c r="B162" s="97"/>
      <c r="C162" s="97" t="s">
        <v>142</v>
      </c>
      <c r="D162" s="97"/>
      <c r="E162" s="98">
        <f>+E160+E154+E144+E136+E127+E122+E114+E110+E106+E99+E90+E80+E76+E68+E60+E57+E52+E47+E42+E34+E26+E17+E10+E4</f>
        <v>385169.02106173744</v>
      </c>
      <c r="F162" s="97"/>
      <c r="G162" s="124"/>
    </row>
  </sheetData>
  <mergeCells count="38">
    <mergeCell ref="B61:F61"/>
    <mergeCell ref="C44:F44"/>
    <mergeCell ref="C49:F49"/>
    <mergeCell ref="C54:F54"/>
    <mergeCell ref="C19:F19"/>
    <mergeCell ref="C28:F28"/>
    <mergeCell ref="C36:F36"/>
    <mergeCell ref="B43:F43"/>
    <mergeCell ref="C58:F58"/>
    <mergeCell ref="B1:F1"/>
    <mergeCell ref="C2:F2"/>
    <mergeCell ref="B5:F5"/>
    <mergeCell ref="C6:F6"/>
    <mergeCell ref="C12:F12"/>
    <mergeCell ref="C62:F62"/>
    <mergeCell ref="C70:F70"/>
    <mergeCell ref="B77:F77"/>
    <mergeCell ref="C78:F78"/>
    <mergeCell ref="B81:F81"/>
    <mergeCell ref="C82:F82"/>
    <mergeCell ref="B91:F91"/>
    <mergeCell ref="C92:F92"/>
    <mergeCell ref="B100:F100"/>
    <mergeCell ref="C101:F101"/>
    <mergeCell ref="C108:F108"/>
    <mergeCell ref="B111:F111"/>
    <mergeCell ref="C112:F112"/>
    <mergeCell ref="C116:F116"/>
    <mergeCell ref="B123:F123"/>
    <mergeCell ref="B155:F155"/>
    <mergeCell ref="C156:F156"/>
    <mergeCell ref="B161:F161"/>
    <mergeCell ref="C124:F124"/>
    <mergeCell ref="C129:F129"/>
    <mergeCell ref="B137:F137"/>
    <mergeCell ref="C138:F138"/>
    <mergeCell ref="B145:F145"/>
    <mergeCell ref="C146:F146"/>
  </mergeCells>
  <pageMargins left="0.39370078740157483" right="0" top="0.39370078740157483" bottom="0.39370078740157483" header="0" footer="0"/>
  <pageSetup paperSize="9" scale="60" orientation="portrait" verticalDpi="0" r:id="rId1"/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11"/>
  <sheetViews>
    <sheetView view="pageBreakPreview" zoomScale="85" zoomScaleNormal="115" zoomScaleSheetLayoutView="85" workbookViewId="0">
      <selection activeCell="D22" sqref="D22"/>
    </sheetView>
  </sheetViews>
  <sheetFormatPr defaultRowHeight="15" x14ac:dyDescent="0.25"/>
  <cols>
    <col min="1" max="1" width="7.5703125" style="37" customWidth="1"/>
    <col min="2" max="2" width="26.85546875" style="37" customWidth="1"/>
    <col min="3" max="3" width="22" style="43" customWidth="1"/>
    <col min="4" max="4" width="66.7109375" style="37" customWidth="1"/>
    <col min="5" max="16384" width="9.140625" style="37"/>
  </cols>
  <sheetData>
    <row r="2" spans="1:6" ht="49.5" customHeight="1" x14ac:dyDescent="0.25">
      <c r="A2" s="176" t="s">
        <v>149</v>
      </c>
      <c r="B2" s="176"/>
      <c r="C2" s="176"/>
      <c r="D2" s="176"/>
      <c r="E2" s="39"/>
      <c r="F2" s="39"/>
    </row>
    <row r="3" spans="1:6" x14ac:dyDescent="0.25">
      <c r="D3" s="37" t="s">
        <v>151</v>
      </c>
    </row>
    <row r="4" spans="1:6" ht="28.5" x14ac:dyDescent="0.25">
      <c r="A4" s="40" t="s">
        <v>1</v>
      </c>
      <c r="B4" s="40" t="s">
        <v>143</v>
      </c>
      <c r="C4" s="42" t="s">
        <v>145</v>
      </c>
      <c r="D4" s="40" t="s">
        <v>146</v>
      </c>
    </row>
    <row r="5" spans="1:6" ht="81.75" customHeight="1" x14ac:dyDescent="0.25">
      <c r="A5" s="38">
        <v>1</v>
      </c>
      <c r="B5" s="38" t="s">
        <v>144</v>
      </c>
      <c r="C5" s="56">
        <v>2000</v>
      </c>
      <c r="D5" s="38" t="s">
        <v>162</v>
      </c>
    </row>
    <row r="6" spans="1:6" ht="81.75" customHeight="1" x14ac:dyDescent="0.25">
      <c r="A6" s="38">
        <f>+A5+1</f>
        <v>2</v>
      </c>
      <c r="B6" s="38" t="s">
        <v>159</v>
      </c>
      <c r="C6" s="56">
        <f>2006.7+610</f>
        <v>2616.6999999999998</v>
      </c>
      <c r="D6" s="38" t="s">
        <v>162</v>
      </c>
    </row>
    <row r="7" spans="1:6" ht="60" x14ac:dyDescent="0.25">
      <c r="A7" s="38">
        <f t="shared" ref="A7:A10" si="0">+A6+1</f>
        <v>3</v>
      </c>
      <c r="B7" s="38" t="s">
        <v>148</v>
      </c>
      <c r="C7" s="56">
        <f>1200+350</f>
        <v>1550</v>
      </c>
      <c r="D7" s="38" t="s">
        <v>162</v>
      </c>
    </row>
    <row r="8" spans="1:6" ht="60" x14ac:dyDescent="0.25">
      <c r="A8" s="38">
        <f t="shared" si="0"/>
        <v>4</v>
      </c>
      <c r="B8" s="38" t="s">
        <v>161</v>
      </c>
      <c r="C8" s="56">
        <v>1000</v>
      </c>
      <c r="D8" s="38" t="s">
        <v>162</v>
      </c>
    </row>
    <row r="9" spans="1:6" ht="60" x14ac:dyDescent="0.25">
      <c r="A9" s="38">
        <f t="shared" si="0"/>
        <v>5</v>
      </c>
      <c r="B9" s="38" t="s">
        <v>160</v>
      </c>
      <c r="C9" s="56">
        <v>605</v>
      </c>
      <c r="D9" s="38" t="s">
        <v>163</v>
      </c>
    </row>
    <row r="10" spans="1:6" ht="60" x14ac:dyDescent="0.25">
      <c r="A10" s="38">
        <f t="shared" si="0"/>
        <v>6</v>
      </c>
      <c r="B10" s="38" t="s">
        <v>154</v>
      </c>
      <c r="C10" s="56">
        <v>883.96</v>
      </c>
      <c r="D10" s="38" t="s">
        <v>164</v>
      </c>
    </row>
    <row r="11" spans="1:6" x14ac:dyDescent="0.25">
      <c r="A11" s="38"/>
      <c r="B11" s="38"/>
      <c r="C11" s="56">
        <f>SUM(C5:C10)</f>
        <v>8655.66</v>
      </c>
      <c r="D11" s="38"/>
    </row>
  </sheetData>
  <mergeCells count="1">
    <mergeCell ref="A2:D2"/>
  </mergeCells>
  <pageMargins left="0.7" right="0.7" top="0.75" bottom="0.75" header="0.3" footer="0.3"/>
  <pageSetup paperSize="9" scale="71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9"/>
  <sheetViews>
    <sheetView zoomScale="115" zoomScaleNormal="115" workbookViewId="0">
      <selection activeCell="F7" sqref="F7"/>
    </sheetView>
  </sheetViews>
  <sheetFormatPr defaultRowHeight="15" x14ac:dyDescent="0.25"/>
  <cols>
    <col min="1" max="1" width="7.5703125" style="37" customWidth="1"/>
    <col min="2" max="2" width="26.85546875" style="37" customWidth="1"/>
    <col min="3" max="3" width="22" style="43" customWidth="1"/>
    <col min="4" max="4" width="34.5703125" style="37" customWidth="1"/>
    <col min="5" max="16384" width="9.140625" style="37"/>
  </cols>
  <sheetData>
    <row r="2" spans="1:6" ht="49.5" customHeight="1" x14ac:dyDescent="0.25">
      <c r="A2" s="176" t="s">
        <v>149</v>
      </c>
      <c r="B2" s="176"/>
      <c r="C2" s="176"/>
      <c r="D2" s="176"/>
      <c r="E2" s="39"/>
      <c r="F2" s="39"/>
    </row>
    <row r="3" spans="1:6" x14ac:dyDescent="0.25">
      <c r="D3" s="37" t="s">
        <v>151</v>
      </c>
    </row>
    <row r="4" spans="1:6" ht="28.5" x14ac:dyDescent="0.25">
      <c r="A4" s="40" t="s">
        <v>1</v>
      </c>
      <c r="B4" s="40" t="s">
        <v>143</v>
      </c>
      <c r="C4" s="42" t="s">
        <v>145</v>
      </c>
      <c r="D4" s="40" t="s">
        <v>146</v>
      </c>
    </row>
    <row r="5" spans="1:6" ht="60" customHeight="1" x14ac:dyDescent="0.25">
      <c r="A5" s="38">
        <v>1</v>
      </c>
      <c r="B5" s="38" t="s">
        <v>155</v>
      </c>
      <c r="C5" s="126">
        <v>27568</v>
      </c>
      <c r="D5" s="177" t="s">
        <v>158</v>
      </c>
    </row>
    <row r="6" spans="1:6" ht="60" customHeight="1" x14ac:dyDescent="0.25">
      <c r="A6" s="38">
        <v>2</v>
      </c>
      <c r="B6" s="38" t="s">
        <v>156</v>
      </c>
      <c r="C6" s="126">
        <v>27568</v>
      </c>
      <c r="D6" s="178"/>
    </row>
    <row r="7" spans="1:6" ht="60" customHeight="1" x14ac:dyDescent="0.25">
      <c r="A7" s="38">
        <v>3</v>
      </c>
      <c r="B7" s="38" t="s">
        <v>147</v>
      </c>
      <c r="C7" s="126">
        <v>27568</v>
      </c>
      <c r="D7" s="178"/>
    </row>
    <row r="8" spans="1:6" ht="30" x14ac:dyDescent="0.25">
      <c r="A8" s="38">
        <v>4</v>
      </c>
      <c r="B8" s="38" t="s">
        <v>157</v>
      </c>
      <c r="C8" s="126">
        <v>27568</v>
      </c>
      <c r="D8" s="179"/>
    </row>
    <row r="9" spans="1:6" x14ac:dyDescent="0.25">
      <c r="A9" s="40"/>
      <c r="B9" s="40" t="s">
        <v>150</v>
      </c>
      <c r="C9" s="42">
        <f>SUM(C5:C8)</f>
        <v>110272</v>
      </c>
      <c r="D9" s="40"/>
    </row>
  </sheetData>
  <mergeCells count="2">
    <mergeCell ref="A2:D2"/>
    <mergeCell ref="D5:D8"/>
  </mergeCells>
  <pageMargins left="0.7" right="0.7" top="0.75" bottom="0.75" header="0.3" footer="0.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1-илова 15-банд Хизмат уйи</vt:lpstr>
      <vt:lpstr>1-илова 15-банд Хизмат Автомаши</vt:lpstr>
      <vt:lpstr>1-илова 3-банд</vt:lpstr>
      <vt:lpstr>1-илова 14-банд</vt:lpstr>
      <vt:lpstr>1-илова 4-банд</vt:lpstr>
      <vt:lpstr>1-илова 4-банд хиз саф вил бўй</vt:lpstr>
      <vt:lpstr>1-илова 4-банд хиз саф чет эл.</vt:lpstr>
      <vt:lpstr>'1-илова 4-банд'!Область_печати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2022-04-27T05:49:08Z</dcterms:modified>
</cp:coreProperties>
</file>