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O72" i="1" l="1"/>
  <c r="BK72" i="1"/>
  <c r="BG72" i="1"/>
  <c r="BC72" i="1"/>
  <c r="AY72" i="1"/>
  <c r="AU72" i="1"/>
  <c r="AQ72" i="1"/>
  <c r="AM72" i="1"/>
  <c r="AI72" i="1"/>
  <c r="AE72" i="1"/>
  <c r="AA72" i="1"/>
  <c r="W72" i="1"/>
  <c r="S72" i="1"/>
  <c r="O72" i="1"/>
  <c r="K72" i="1"/>
  <c r="G72" i="1"/>
  <c r="C72" i="1"/>
  <c r="BS69" i="1"/>
  <c r="BO68" i="1"/>
  <c r="BK68" i="1"/>
  <c r="BG68" i="1"/>
  <c r="BC68" i="1"/>
  <c r="AY68" i="1"/>
  <c r="AU68" i="1"/>
  <c r="AQ68" i="1"/>
  <c r="AM68" i="1"/>
  <c r="AI68" i="1"/>
  <c r="AE68" i="1"/>
  <c r="AA68" i="1"/>
  <c r="W68" i="1"/>
  <c r="S68" i="1"/>
  <c r="O68" i="1"/>
  <c r="K68" i="1"/>
  <c r="G68" i="1"/>
  <c r="C68" i="1"/>
  <c r="BO67" i="1"/>
  <c r="BK67" i="1"/>
  <c r="BG67" i="1"/>
  <c r="BC67" i="1"/>
  <c r="AY67" i="1"/>
  <c r="AU67" i="1"/>
  <c r="AQ67" i="1"/>
  <c r="AM67" i="1"/>
  <c r="AI67" i="1"/>
  <c r="AE67" i="1"/>
  <c r="AA67" i="1"/>
  <c r="W67" i="1"/>
  <c r="S67" i="1"/>
  <c r="O67" i="1"/>
  <c r="K67" i="1"/>
  <c r="G67" i="1"/>
  <c r="C67" i="1"/>
  <c r="BO66" i="1"/>
  <c r="BK66" i="1"/>
  <c r="BG66" i="1"/>
  <c r="BC66" i="1"/>
  <c r="AY66" i="1"/>
  <c r="AU66" i="1"/>
  <c r="AQ66" i="1"/>
  <c r="AM66" i="1"/>
  <c r="AI66" i="1"/>
  <c r="AE66" i="1"/>
  <c r="AA66" i="1"/>
  <c r="W66" i="1"/>
  <c r="S66" i="1"/>
  <c r="O66" i="1"/>
  <c r="K66" i="1"/>
  <c r="G66" i="1"/>
  <c r="C66" i="1"/>
  <c r="BO65" i="1"/>
  <c r="BK65" i="1"/>
  <c r="BK63" i="1" s="1"/>
  <c r="BG65" i="1"/>
  <c r="BC65" i="1"/>
  <c r="AY65" i="1"/>
  <c r="AU65" i="1"/>
  <c r="AQ65" i="1"/>
  <c r="AM65" i="1"/>
  <c r="AI65" i="1"/>
  <c r="AE65" i="1"/>
  <c r="AE63" i="1" s="1"/>
  <c r="AA65" i="1"/>
  <c r="W65" i="1"/>
  <c r="S65" i="1"/>
  <c r="O65" i="1"/>
  <c r="K65" i="1"/>
  <c r="G65" i="1"/>
  <c r="C65" i="1"/>
  <c r="BO64" i="1"/>
  <c r="BO63" i="1" s="1"/>
  <c r="BK64" i="1"/>
  <c r="BG64" i="1"/>
  <c r="BC64" i="1"/>
  <c r="AY64" i="1"/>
  <c r="AY63" i="1" s="1"/>
  <c r="AU64" i="1"/>
  <c r="AQ64" i="1"/>
  <c r="AM64" i="1"/>
  <c r="AI64" i="1"/>
  <c r="AI63" i="1" s="1"/>
  <c r="AE64" i="1"/>
  <c r="AA64" i="1"/>
  <c r="W64" i="1"/>
  <c r="S64" i="1"/>
  <c r="S63" i="1" s="1"/>
  <c r="O64" i="1"/>
  <c r="K64" i="1"/>
  <c r="G64" i="1"/>
  <c r="C64" i="1"/>
  <c r="C63" i="1" s="1"/>
  <c r="AU63" i="1"/>
  <c r="O63" i="1"/>
  <c r="BO62" i="1"/>
  <c r="BK62" i="1"/>
  <c r="BG62" i="1"/>
  <c r="BC62" i="1"/>
  <c r="AY62" i="1"/>
  <c r="AU62" i="1"/>
  <c r="AQ62" i="1"/>
  <c r="AM62" i="1"/>
  <c r="AI62" i="1"/>
  <c r="AE62" i="1"/>
  <c r="AA62" i="1"/>
  <c r="W62" i="1"/>
  <c r="S62" i="1"/>
  <c r="O62" i="1"/>
  <c r="K62" i="1"/>
  <c r="G62" i="1"/>
  <c r="C62" i="1"/>
  <c r="BO61" i="1"/>
  <c r="BK61" i="1"/>
  <c r="BG61" i="1"/>
  <c r="BC61" i="1"/>
  <c r="AY61" i="1"/>
  <c r="AU61" i="1"/>
  <c r="AQ61" i="1"/>
  <c r="AM61" i="1"/>
  <c r="AI61" i="1"/>
  <c r="AE61" i="1"/>
  <c r="AA61" i="1"/>
  <c r="W61" i="1"/>
  <c r="S61" i="1"/>
  <c r="O61" i="1"/>
  <c r="K61" i="1"/>
  <c r="G61" i="1"/>
  <c r="C61" i="1"/>
  <c r="BO60" i="1"/>
  <c r="BK60" i="1"/>
  <c r="BG60" i="1"/>
  <c r="BC60" i="1"/>
  <c r="AY60" i="1"/>
  <c r="AU60" i="1"/>
  <c r="AQ60" i="1"/>
  <c r="AM60" i="1"/>
  <c r="AI60" i="1"/>
  <c r="AE60" i="1"/>
  <c r="AA60" i="1"/>
  <c r="W60" i="1"/>
  <c r="S60" i="1"/>
  <c r="O60" i="1"/>
  <c r="K60" i="1"/>
  <c r="G60" i="1"/>
  <c r="C60" i="1"/>
  <c r="BO59" i="1"/>
  <c r="BK59" i="1"/>
  <c r="BG59" i="1"/>
  <c r="BC59" i="1"/>
  <c r="AY59" i="1"/>
  <c r="AU59" i="1"/>
  <c r="AQ59" i="1"/>
  <c r="AM59" i="1"/>
  <c r="AI59" i="1"/>
  <c r="AE59" i="1"/>
  <c r="AA59" i="1"/>
  <c r="W59" i="1"/>
  <c r="S59" i="1"/>
  <c r="O59" i="1"/>
  <c r="K59" i="1"/>
  <c r="G59" i="1"/>
  <c r="C59" i="1"/>
  <c r="BO58" i="1"/>
  <c r="BK58" i="1"/>
  <c r="BG58" i="1"/>
  <c r="BC58" i="1"/>
  <c r="AY58" i="1"/>
  <c r="AU58" i="1"/>
  <c r="AQ58" i="1"/>
  <c r="AM58" i="1"/>
  <c r="AI58" i="1"/>
  <c r="AE58" i="1"/>
  <c r="AA58" i="1"/>
  <c r="W58" i="1"/>
  <c r="S58" i="1"/>
  <c r="O58" i="1"/>
  <c r="K58" i="1"/>
  <c r="G58" i="1"/>
  <c r="C58" i="1"/>
  <c r="BO57" i="1"/>
  <c r="BK57" i="1"/>
  <c r="BG57" i="1"/>
  <c r="BC57" i="1"/>
  <c r="AY57" i="1"/>
  <c r="AU57" i="1"/>
  <c r="AQ57" i="1"/>
  <c r="AM57" i="1"/>
  <c r="AI57" i="1"/>
  <c r="AE57" i="1"/>
  <c r="AA57" i="1"/>
  <c r="W57" i="1"/>
  <c r="S57" i="1"/>
  <c r="O57" i="1"/>
  <c r="K57" i="1"/>
  <c r="G57" i="1"/>
  <c r="C57" i="1"/>
  <c r="BO56" i="1"/>
  <c r="BK56" i="1"/>
  <c r="BG56" i="1"/>
  <c r="BC56" i="1"/>
  <c r="AY56" i="1"/>
  <c r="AU56" i="1"/>
  <c r="AQ56" i="1"/>
  <c r="AM56" i="1"/>
  <c r="AI56" i="1"/>
  <c r="AE56" i="1"/>
  <c r="AA56" i="1"/>
  <c r="W56" i="1"/>
  <c r="S56" i="1"/>
  <c r="O56" i="1"/>
  <c r="K56" i="1"/>
  <c r="G56" i="1"/>
  <c r="C56" i="1"/>
  <c r="BO55" i="1"/>
  <c r="BK55" i="1"/>
  <c r="BG55" i="1"/>
  <c r="BC55" i="1"/>
  <c r="AY55" i="1"/>
  <c r="AU55" i="1"/>
  <c r="AQ55" i="1"/>
  <c r="AM55" i="1"/>
  <c r="AI55" i="1"/>
  <c r="AE55" i="1"/>
  <c r="AA55" i="1"/>
  <c r="W55" i="1"/>
  <c r="S55" i="1"/>
  <c r="O55" i="1"/>
  <c r="K55" i="1"/>
  <c r="G55" i="1"/>
  <c r="BS55" i="1" s="1"/>
  <c r="C55" i="1"/>
  <c r="BO54" i="1"/>
  <c r="BK54" i="1"/>
  <c r="BG54" i="1"/>
  <c r="BC54" i="1"/>
  <c r="AY54" i="1"/>
  <c r="AU54" i="1"/>
  <c r="AQ54" i="1"/>
  <c r="AM54" i="1"/>
  <c r="AI54" i="1"/>
  <c r="AE54" i="1"/>
  <c r="AA54" i="1"/>
  <c r="W54" i="1"/>
  <c r="S54" i="1"/>
  <c r="O54" i="1"/>
  <c r="K54" i="1"/>
  <c r="G54" i="1"/>
  <c r="C54" i="1"/>
  <c r="BO53" i="1"/>
  <c r="BK53" i="1"/>
  <c r="BG53" i="1"/>
  <c r="BC53" i="1"/>
  <c r="AY53" i="1"/>
  <c r="AU53" i="1"/>
  <c r="AQ53" i="1"/>
  <c r="AM53" i="1"/>
  <c r="AI53" i="1"/>
  <c r="AE53" i="1"/>
  <c r="AA53" i="1"/>
  <c r="W53" i="1"/>
  <c r="S53" i="1"/>
  <c r="O53" i="1"/>
  <c r="K53" i="1"/>
  <c r="G53" i="1"/>
  <c r="C53" i="1"/>
  <c r="BO52" i="1"/>
  <c r="BK52" i="1"/>
  <c r="BG52" i="1"/>
  <c r="BC52" i="1"/>
  <c r="AY52" i="1"/>
  <c r="AU52" i="1"/>
  <c r="AQ52" i="1"/>
  <c r="AM52" i="1"/>
  <c r="AI52" i="1"/>
  <c r="AE52" i="1"/>
  <c r="AA52" i="1"/>
  <c r="W52" i="1"/>
  <c r="S52" i="1"/>
  <c r="O52" i="1"/>
  <c r="K52" i="1"/>
  <c r="G52" i="1"/>
  <c r="C52" i="1"/>
  <c r="BO51" i="1"/>
  <c r="BK51" i="1"/>
  <c r="BG51" i="1"/>
  <c r="BC51" i="1"/>
  <c r="AY51" i="1"/>
  <c r="AU51" i="1"/>
  <c r="AQ51" i="1"/>
  <c r="AM51" i="1"/>
  <c r="AI51" i="1"/>
  <c r="AE51" i="1"/>
  <c r="AA51" i="1"/>
  <c r="W51" i="1"/>
  <c r="S51" i="1"/>
  <c r="O51" i="1"/>
  <c r="K51" i="1"/>
  <c r="G51" i="1"/>
  <c r="BS51" i="1" s="1"/>
  <c r="C51" i="1"/>
  <c r="BO50" i="1"/>
  <c r="BK50" i="1"/>
  <c r="BG50" i="1"/>
  <c r="BC50" i="1"/>
  <c r="AY50" i="1"/>
  <c r="AU50" i="1"/>
  <c r="AQ50" i="1"/>
  <c r="AM50" i="1"/>
  <c r="AI50" i="1"/>
  <c r="AE50" i="1"/>
  <c r="AA50" i="1"/>
  <c r="W50" i="1"/>
  <c r="S50" i="1"/>
  <c r="O50" i="1"/>
  <c r="K50" i="1"/>
  <c r="G50" i="1"/>
  <c r="C50" i="1"/>
  <c r="BO49" i="1"/>
  <c r="BK49" i="1"/>
  <c r="BG49" i="1"/>
  <c r="BC49" i="1"/>
  <c r="AY49" i="1"/>
  <c r="AU49" i="1"/>
  <c r="AQ49" i="1"/>
  <c r="AM49" i="1"/>
  <c r="AI49" i="1"/>
  <c r="AE49" i="1"/>
  <c r="AA49" i="1"/>
  <c r="W49" i="1"/>
  <c r="S49" i="1"/>
  <c r="O49" i="1"/>
  <c r="K49" i="1"/>
  <c r="G49" i="1"/>
  <c r="C49" i="1"/>
  <c r="BO48" i="1"/>
  <c r="BK48" i="1"/>
  <c r="BG48" i="1"/>
  <c r="BC48" i="1"/>
  <c r="AY48" i="1"/>
  <c r="AU48" i="1"/>
  <c r="AQ48" i="1"/>
  <c r="AM48" i="1"/>
  <c r="AI48" i="1"/>
  <c r="AE48" i="1"/>
  <c r="AA48" i="1"/>
  <c r="W48" i="1"/>
  <c r="S48" i="1"/>
  <c r="O48" i="1"/>
  <c r="K48" i="1"/>
  <c r="G48" i="1"/>
  <c r="C48" i="1"/>
  <c r="BO47" i="1"/>
  <c r="BK47" i="1"/>
  <c r="BG47" i="1"/>
  <c r="BG46" i="1" s="1"/>
  <c r="BC47" i="1"/>
  <c r="BC46" i="1" s="1"/>
  <c r="AY47" i="1"/>
  <c r="AU47" i="1"/>
  <c r="AQ47" i="1"/>
  <c r="AM47" i="1"/>
  <c r="AM46" i="1" s="1"/>
  <c r="AI47" i="1"/>
  <c r="AE47" i="1"/>
  <c r="AA47" i="1"/>
  <c r="AA46" i="1" s="1"/>
  <c r="W47" i="1"/>
  <c r="W46" i="1" s="1"/>
  <c r="S47" i="1"/>
  <c r="O47" i="1"/>
  <c r="K47" i="1"/>
  <c r="G47" i="1"/>
  <c r="BS47" i="1" s="1"/>
  <c r="C47" i="1"/>
  <c r="AQ46" i="1"/>
  <c r="K46" i="1"/>
  <c r="BO45" i="1"/>
  <c r="BK45" i="1"/>
  <c r="BG45" i="1"/>
  <c r="BC45" i="1"/>
  <c r="AY45" i="1"/>
  <c r="AU45" i="1"/>
  <c r="AQ45" i="1"/>
  <c r="AM45" i="1"/>
  <c r="AI45" i="1"/>
  <c r="AE45" i="1"/>
  <c r="AA45" i="1"/>
  <c r="W45" i="1"/>
  <c r="S45" i="1"/>
  <c r="O45" i="1"/>
  <c r="K45" i="1"/>
  <c r="G45" i="1"/>
  <c r="C45" i="1"/>
  <c r="BO44" i="1"/>
  <c r="BK44" i="1"/>
  <c r="BG44" i="1"/>
  <c r="BC44" i="1"/>
  <c r="AY44" i="1"/>
  <c r="AU44" i="1"/>
  <c r="AQ44" i="1"/>
  <c r="AM44" i="1"/>
  <c r="AI44" i="1"/>
  <c r="AE44" i="1"/>
  <c r="AA44" i="1"/>
  <c r="W44" i="1"/>
  <c r="S44" i="1"/>
  <c r="O44" i="1"/>
  <c r="K44" i="1"/>
  <c r="G44" i="1"/>
  <c r="C44" i="1"/>
  <c r="BO43" i="1"/>
  <c r="BK43" i="1"/>
  <c r="BG43" i="1"/>
  <c r="BC43" i="1"/>
  <c r="AY43" i="1"/>
  <c r="AU43" i="1"/>
  <c r="AQ43" i="1"/>
  <c r="AM43" i="1"/>
  <c r="AI43" i="1"/>
  <c r="AE43" i="1"/>
  <c r="AA43" i="1"/>
  <c r="W43" i="1"/>
  <c r="S43" i="1"/>
  <c r="O43" i="1"/>
  <c r="K43" i="1"/>
  <c r="G43" i="1"/>
  <c r="C43" i="1"/>
  <c r="BO42" i="1"/>
  <c r="BK42" i="1"/>
  <c r="BG42" i="1"/>
  <c r="BC42" i="1"/>
  <c r="AY42" i="1"/>
  <c r="AU42" i="1"/>
  <c r="AQ42" i="1"/>
  <c r="AM42" i="1"/>
  <c r="AI42" i="1"/>
  <c r="AE42" i="1"/>
  <c r="AA42" i="1"/>
  <c r="W42" i="1"/>
  <c r="S42" i="1"/>
  <c r="O42" i="1"/>
  <c r="K42" i="1"/>
  <c r="G42" i="1"/>
  <c r="BS42" i="1" s="1"/>
  <c r="C42" i="1"/>
  <c r="BO41" i="1"/>
  <c r="BK41" i="1"/>
  <c r="BG41" i="1"/>
  <c r="BC41" i="1"/>
  <c r="AY41" i="1"/>
  <c r="AU41" i="1"/>
  <c r="AQ41" i="1"/>
  <c r="AM41" i="1"/>
  <c r="AI41" i="1"/>
  <c r="AE41" i="1"/>
  <c r="AA41" i="1"/>
  <c r="W41" i="1"/>
  <c r="S41" i="1"/>
  <c r="O41" i="1"/>
  <c r="K41" i="1"/>
  <c r="G41" i="1"/>
  <c r="C41" i="1"/>
  <c r="BO40" i="1"/>
  <c r="BK40" i="1"/>
  <c r="BK37" i="1" s="1"/>
  <c r="BG40" i="1"/>
  <c r="BC40" i="1"/>
  <c r="AY40" i="1"/>
  <c r="AU40" i="1"/>
  <c r="AU37" i="1" s="1"/>
  <c r="AQ40" i="1"/>
  <c r="AM40" i="1"/>
  <c r="AI40" i="1"/>
  <c r="AE40" i="1"/>
  <c r="AE37" i="1" s="1"/>
  <c r="AA40" i="1"/>
  <c r="W40" i="1"/>
  <c r="S40" i="1"/>
  <c r="O40" i="1"/>
  <c r="O37" i="1" s="1"/>
  <c r="K40" i="1"/>
  <c r="G40" i="1"/>
  <c r="C40" i="1"/>
  <c r="BO39" i="1"/>
  <c r="BO37" i="1" s="1"/>
  <c r="BK39" i="1"/>
  <c r="BG39" i="1"/>
  <c r="BC39" i="1"/>
  <c r="AY39" i="1"/>
  <c r="AU39" i="1"/>
  <c r="AQ39" i="1"/>
  <c r="AM39" i="1"/>
  <c r="AI39" i="1"/>
  <c r="AI37" i="1" s="1"/>
  <c r="AE39" i="1"/>
  <c r="AA39" i="1"/>
  <c r="W39" i="1"/>
  <c r="S39" i="1"/>
  <c r="O39" i="1"/>
  <c r="K39" i="1"/>
  <c r="G39" i="1"/>
  <c r="C39" i="1"/>
  <c r="C37" i="1" s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BS38" i="1" s="1"/>
  <c r="C38" i="1"/>
  <c r="AY37" i="1"/>
  <c r="S37" i="1"/>
  <c r="BO33" i="1"/>
  <c r="BK33" i="1"/>
  <c r="BG33" i="1"/>
  <c r="BC33" i="1"/>
  <c r="AY33" i="1"/>
  <c r="AU33" i="1"/>
  <c r="AQ33" i="1"/>
  <c r="AM33" i="1"/>
  <c r="AI33" i="1"/>
  <c r="AE33" i="1"/>
  <c r="AA33" i="1"/>
  <c r="W33" i="1"/>
  <c r="S33" i="1"/>
  <c r="O33" i="1"/>
  <c r="K33" i="1"/>
  <c r="G33" i="1"/>
  <c r="C33" i="1"/>
  <c r="BO32" i="1"/>
  <c r="BK32" i="1"/>
  <c r="BG32" i="1"/>
  <c r="BC32" i="1"/>
  <c r="AY32" i="1"/>
  <c r="AU32" i="1"/>
  <c r="AQ32" i="1"/>
  <c r="AM32" i="1"/>
  <c r="AI32" i="1"/>
  <c r="AE32" i="1"/>
  <c r="AA32" i="1"/>
  <c r="W32" i="1"/>
  <c r="S32" i="1"/>
  <c r="O32" i="1"/>
  <c r="K32" i="1"/>
  <c r="G32" i="1"/>
  <c r="C32" i="1"/>
  <c r="BO29" i="1"/>
  <c r="BK29" i="1"/>
  <c r="BG29" i="1"/>
  <c r="BC29" i="1"/>
  <c r="AY29" i="1"/>
  <c r="AU29" i="1"/>
  <c r="AQ29" i="1"/>
  <c r="AM29" i="1"/>
  <c r="AI29" i="1"/>
  <c r="AE29" i="1"/>
  <c r="AA29" i="1"/>
  <c r="W29" i="1"/>
  <c r="S29" i="1"/>
  <c r="O29" i="1"/>
  <c r="K29" i="1"/>
  <c r="G29" i="1"/>
  <c r="BS29" i="1" s="1"/>
  <c r="C29" i="1"/>
  <c r="BO28" i="1"/>
  <c r="BK28" i="1"/>
  <c r="BG28" i="1"/>
  <c r="BC28" i="1"/>
  <c r="AY28" i="1"/>
  <c r="AU28" i="1"/>
  <c r="AQ28" i="1"/>
  <c r="AM28" i="1"/>
  <c r="AI28" i="1"/>
  <c r="AE28" i="1"/>
  <c r="AA28" i="1"/>
  <c r="W28" i="1"/>
  <c r="S28" i="1"/>
  <c r="O28" i="1"/>
  <c r="K28" i="1"/>
  <c r="G28" i="1"/>
  <c r="C28" i="1"/>
  <c r="BO27" i="1"/>
  <c r="BK27" i="1"/>
  <c r="BG27" i="1"/>
  <c r="BC27" i="1"/>
  <c r="AY27" i="1"/>
  <c r="AU27" i="1"/>
  <c r="AQ27" i="1"/>
  <c r="AM27" i="1"/>
  <c r="AI27" i="1"/>
  <c r="AE27" i="1"/>
  <c r="AA27" i="1"/>
  <c r="W27" i="1"/>
  <c r="S27" i="1"/>
  <c r="O27" i="1"/>
  <c r="K27" i="1"/>
  <c r="G27" i="1"/>
  <c r="C27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S26" i="1"/>
  <c r="O26" i="1"/>
  <c r="K26" i="1"/>
  <c r="G26" i="1"/>
  <c r="C26" i="1"/>
  <c r="C24" i="1" s="1"/>
  <c r="BO25" i="1"/>
  <c r="BK25" i="1"/>
  <c r="BG25" i="1"/>
  <c r="BG24" i="1" s="1"/>
  <c r="BC25" i="1"/>
  <c r="BC24" i="1" s="1"/>
  <c r="AY25" i="1"/>
  <c r="AU25" i="1"/>
  <c r="AQ25" i="1"/>
  <c r="AM25" i="1"/>
  <c r="AM24" i="1" s="1"/>
  <c r="AI25" i="1"/>
  <c r="AE25" i="1"/>
  <c r="AA25" i="1"/>
  <c r="AA24" i="1" s="1"/>
  <c r="W25" i="1"/>
  <c r="W24" i="1" s="1"/>
  <c r="S25" i="1"/>
  <c r="O25" i="1"/>
  <c r="K25" i="1"/>
  <c r="K24" i="1" s="1"/>
  <c r="G25" i="1"/>
  <c r="BS25" i="1" s="1"/>
  <c r="C25" i="1"/>
  <c r="AQ24" i="1"/>
  <c r="S24" i="1"/>
  <c r="BO23" i="1"/>
  <c r="BK23" i="1"/>
  <c r="BG23" i="1"/>
  <c r="BC23" i="1"/>
  <c r="AY23" i="1"/>
  <c r="AU23" i="1"/>
  <c r="AQ23" i="1"/>
  <c r="AM23" i="1"/>
  <c r="AI23" i="1"/>
  <c r="AE23" i="1"/>
  <c r="AA23" i="1"/>
  <c r="W23" i="1"/>
  <c r="S23" i="1"/>
  <c r="O23" i="1"/>
  <c r="K23" i="1"/>
  <c r="G23" i="1"/>
  <c r="C23" i="1"/>
  <c r="BO22" i="1"/>
  <c r="BK22" i="1"/>
  <c r="BG22" i="1"/>
  <c r="BC22" i="1"/>
  <c r="AY22" i="1"/>
  <c r="AU22" i="1"/>
  <c r="AQ22" i="1"/>
  <c r="AM22" i="1"/>
  <c r="AI22" i="1"/>
  <c r="AE22" i="1"/>
  <c r="AA22" i="1"/>
  <c r="W22" i="1"/>
  <c r="S22" i="1"/>
  <c r="O22" i="1"/>
  <c r="K22" i="1"/>
  <c r="G22" i="1"/>
  <c r="C22" i="1"/>
  <c r="BO21" i="1"/>
  <c r="BK21" i="1"/>
  <c r="BG21" i="1"/>
  <c r="BC21" i="1"/>
  <c r="AY21" i="1"/>
  <c r="AU21" i="1"/>
  <c r="AQ21" i="1"/>
  <c r="AM21" i="1"/>
  <c r="AI21" i="1"/>
  <c r="AE21" i="1"/>
  <c r="AA21" i="1"/>
  <c r="W21" i="1"/>
  <c r="S21" i="1"/>
  <c r="O21" i="1"/>
  <c r="K21" i="1"/>
  <c r="G21" i="1"/>
  <c r="C21" i="1"/>
  <c r="BO20" i="1"/>
  <c r="BK20" i="1"/>
  <c r="BG20" i="1"/>
  <c r="BC20" i="1"/>
  <c r="AY20" i="1"/>
  <c r="AU20" i="1"/>
  <c r="AQ20" i="1"/>
  <c r="AM20" i="1"/>
  <c r="AI20" i="1"/>
  <c r="AE20" i="1"/>
  <c r="AA20" i="1"/>
  <c r="W20" i="1"/>
  <c r="S20" i="1"/>
  <c r="O20" i="1"/>
  <c r="K20" i="1"/>
  <c r="G20" i="1"/>
  <c r="C20" i="1"/>
  <c r="BO19" i="1"/>
  <c r="BK19" i="1"/>
  <c r="BG19" i="1"/>
  <c r="BC19" i="1"/>
  <c r="AY19" i="1"/>
  <c r="AU19" i="1"/>
  <c r="AQ19" i="1"/>
  <c r="AM19" i="1"/>
  <c r="AI19" i="1"/>
  <c r="AI16" i="1" s="1"/>
  <c r="AE19" i="1"/>
  <c r="AA19" i="1"/>
  <c r="W19" i="1"/>
  <c r="S19" i="1"/>
  <c r="S16" i="1" s="1"/>
  <c r="O19" i="1"/>
  <c r="K19" i="1"/>
  <c r="G19" i="1"/>
  <c r="C19" i="1"/>
  <c r="BO18" i="1"/>
  <c r="BK18" i="1"/>
  <c r="BG18" i="1"/>
  <c r="BC18" i="1"/>
  <c r="AY18" i="1"/>
  <c r="AU18" i="1"/>
  <c r="AQ18" i="1"/>
  <c r="AM18" i="1"/>
  <c r="AM16" i="1" s="1"/>
  <c r="AI18" i="1"/>
  <c r="AE18" i="1"/>
  <c r="AA18" i="1"/>
  <c r="W18" i="1"/>
  <c r="W16" i="1" s="1"/>
  <c r="S18" i="1"/>
  <c r="O18" i="1"/>
  <c r="K18" i="1"/>
  <c r="G18" i="1"/>
  <c r="BS18" i="1" s="1"/>
  <c r="C18" i="1"/>
  <c r="BO17" i="1"/>
  <c r="BK17" i="1"/>
  <c r="BG17" i="1"/>
  <c r="BG16" i="1" s="1"/>
  <c r="BC17" i="1"/>
  <c r="AY17" i="1"/>
  <c r="AU17" i="1"/>
  <c r="AQ17" i="1"/>
  <c r="AQ16" i="1" s="1"/>
  <c r="AM17" i="1"/>
  <c r="AI17" i="1"/>
  <c r="AE17" i="1"/>
  <c r="AA17" i="1"/>
  <c r="W17" i="1"/>
  <c r="S17" i="1"/>
  <c r="O17" i="1"/>
  <c r="K17" i="1"/>
  <c r="K16" i="1" s="1"/>
  <c r="G17" i="1"/>
  <c r="C17" i="1"/>
  <c r="C16" i="1" s="1"/>
  <c r="BC16" i="1"/>
  <c r="AA16" i="1"/>
  <c r="G16" i="1"/>
  <c r="BO15" i="1"/>
  <c r="BK15" i="1"/>
  <c r="BG15" i="1"/>
  <c r="BG12" i="1" s="1"/>
  <c r="BC15" i="1"/>
  <c r="AY15" i="1"/>
  <c r="AU15" i="1"/>
  <c r="AQ15" i="1"/>
  <c r="AM15" i="1"/>
  <c r="AI15" i="1"/>
  <c r="AE15" i="1"/>
  <c r="AA15" i="1"/>
  <c r="W15" i="1"/>
  <c r="S15" i="1"/>
  <c r="O15" i="1"/>
  <c r="K15" i="1"/>
  <c r="K12" i="1" s="1"/>
  <c r="G15" i="1"/>
  <c r="C15" i="1"/>
  <c r="BO14" i="1"/>
  <c r="BK14" i="1"/>
  <c r="BG14" i="1"/>
  <c r="BC14" i="1"/>
  <c r="AY14" i="1"/>
  <c r="AU14" i="1"/>
  <c r="AQ14" i="1"/>
  <c r="AM14" i="1"/>
  <c r="AI14" i="1"/>
  <c r="AE14" i="1"/>
  <c r="AA14" i="1"/>
  <c r="W14" i="1"/>
  <c r="S14" i="1"/>
  <c r="O14" i="1"/>
  <c r="K14" i="1"/>
  <c r="G14" i="1"/>
  <c r="C14" i="1"/>
  <c r="BO13" i="1"/>
  <c r="BO12" i="1" s="1"/>
  <c r="BK13" i="1"/>
  <c r="BG13" i="1"/>
  <c r="BC13" i="1"/>
  <c r="AY13" i="1"/>
  <c r="AU13" i="1"/>
  <c r="AQ13" i="1"/>
  <c r="AQ12" i="1" s="1"/>
  <c r="AM13" i="1"/>
  <c r="AM12" i="1" s="1"/>
  <c r="AI13" i="1"/>
  <c r="AI12" i="1" s="1"/>
  <c r="AE13" i="1"/>
  <c r="AA13" i="1"/>
  <c r="W13" i="1"/>
  <c r="W12" i="1" s="1"/>
  <c r="S13" i="1"/>
  <c r="S12" i="1" s="1"/>
  <c r="O13" i="1"/>
  <c r="K13" i="1"/>
  <c r="G13" i="1"/>
  <c r="C13" i="1"/>
  <c r="C12" i="1" s="1"/>
  <c r="BC12" i="1"/>
  <c r="AY12" i="1"/>
  <c r="AA12" i="1"/>
  <c r="G12" i="1"/>
  <c r="BO11" i="1"/>
  <c r="BK11" i="1"/>
  <c r="BG11" i="1"/>
  <c r="BC11" i="1"/>
  <c r="AY11" i="1"/>
  <c r="AU11" i="1"/>
  <c r="AQ11" i="1"/>
  <c r="AM11" i="1"/>
  <c r="AI11" i="1"/>
  <c r="AE11" i="1"/>
  <c r="AA11" i="1"/>
  <c r="W11" i="1"/>
  <c r="S11" i="1"/>
  <c r="O11" i="1"/>
  <c r="K11" i="1"/>
  <c r="G11" i="1"/>
  <c r="C11" i="1"/>
  <c r="BO10" i="1"/>
  <c r="BK10" i="1"/>
  <c r="BG10" i="1"/>
  <c r="BC10" i="1"/>
  <c r="AY10" i="1"/>
  <c r="AU10" i="1"/>
  <c r="AQ10" i="1"/>
  <c r="AM10" i="1"/>
  <c r="AI10" i="1"/>
  <c r="AE10" i="1"/>
  <c r="AA10" i="1"/>
  <c r="W10" i="1"/>
  <c r="S10" i="1"/>
  <c r="O10" i="1"/>
  <c r="K10" i="1"/>
  <c r="G10" i="1"/>
  <c r="C10" i="1"/>
  <c r="BO9" i="1"/>
  <c r="BO6" i="1" s="1"/>
  <c r="BK9" i="1"/>
  <c r="BG9" i="1"/>
  <c r="BC9" i="1"/>
  <c r="AY9" i="1"/>
  <c r="AY6" i="1" s="1"/>
  <c r="AU9" i="1"/>
  <c r="AQ9" i="1"/>
  <c r="AM9" i="1"/>
  <c r="AI9" i="1"/>
  <c r="AE9" i="1"/>
  <c r="AA9" i="1"/>
  <c r="W9" i="1"/>
  <c r="S9" i="1"/>
  <c r="O9" i="1"/>
  <c r="K9" i="1"/>
  <c r="G9" i="1"/>
  <c r="C9" i="1"/>
  <c r="C6" i="1" s="1"/>
  <c r="BO8" i="1"/>
  <c r="BK8" i="1"/>
  <c r="BG8" i="1"/>
  <c r="BC8" i="1"/>
  <c r="BC6" i="1" s="1"/>
  <c r="BC31" i="1" s="1"/>
  <c r="BC34" i="1" s="1"/>
  <c r="BC35" i="1" s="1"/>
  <c r="AY8" i="1"/>
  <c r="AU8" i="1"/>
  <c r="AQ8" i="1"/>
  <c r="AM8" i="1"/>
  <c r="AI8" i="1"/>
  <c r="AE8" i="1"/>
  <c r="AA8" i="1"/>
  <c r="W8" i="1"/>
  <c r="W6" i="1" s="1"/>
  <c r="W31" i="1" s="1"/>
  <c r="W34" i="1" s="1"/>
  <c r="W35" i="1" s="1"/>
  <c r="S8" i="1"/>
  <c r="O8" i="1"/>
  <c r="K8" i="1"/>
  <c r="G8" i="1"/>
  <c r="BS8" i="1" s="1"/>
  <c r="C8" i="1"/>
  <c r="BO7" i="1"/>
  <c r="BK7" i="1"/>
  <c r="BG7" i="1"/>
  <c r="BC7" i="1"/>
  <c r="AY7" i="1"/>
  <c r="AU7" i="1"/>
  <c r="AQ7" i="1"/>
  <c r="AQ6" i="1" s="1"/>
  <c r="AQ31" i="1" s="1"/>
  <c r="AQ34" i="1" s="1"/>
  <c r="AQ35" i="1" s="1"/>
  <c r="AM7" i="1"/>
  <c r="AI7" i="1"/>
  <c r="AI6" i="1" s="1"/>
  <c r="AE7" i="1"/>
  <c r="AA7" i="1"/>
  <c r="AA6" i="1" s="1"/>
  <c r="AA31" i="1" s="1"/>
  <c r="AA34" i="1" s="1"/>
  <c r="AA35" i="1" s="1"/>
  <c r="W7" i="1"/>
  <c r="S7" i="1"/>
  <c r="O7" i="1"/>
  <c r="K7" i="1"/>
  <c r="K6" i="1" s="1"/>
  <c r="K31" i="1" s="1"/>
  <c r="K34" i="1" s="1"/>
  <c r="K35" i="1" s="1"/>
  <c r="G7" i="1"/>
  <c r="C7" i="1"/>
  <c r="BG6" i="1"/>
  <c r="AM6" i="1"/>
  <c r="S6" i="1"/>
  <c r="C31" i="1" l="1"/>
  <c r="C34" i="1" s="1"/>
  <c r="C35" i="1" s="1"/>
  <c r="BO31" i="1"/>
  <c r="BO34" i="1" s="1"/>
  <c r="BO35" i="1" s="1"/>
  <c r="AY31" i="1"/>
  <c r="AY34" i="1" s="1"/>
  <c r="AY35" i="1" s="1"/>
  <c r="AY73" i="1" s="1"/>
  <c r="BS23" i="1"/>
  <c r="BS43" i="1"/>
  <c r="BS48" i="1"/>
  <c r="BS52" i="1"/>
  <c r="BS56" i="1"/>
  <c r="BS60" i="1"/>
  <c r="BS61" i="1"/>
  <c r="G63" i="1"/>
  <c r="W63" i="1"/>
  <c r="BC63" i="1"/>
  <c r="G6" i="1"/>
  <c r="BS10" i="1"/>
  <c r="BS14" i="1"/>
  <c r="AY16" i="1"/>
  <c r="BS20" i="1"/>
  <c r="G24" i="1"/>
  <c r="O24" i="1"/>
  <c r="AE24" i="1"/>
  <c r="BK24" i="1"/>
  <c r="BS7" i="1"/>
  <c r="BS6" i="1" s="1"/>
  <c r="BS11" i="1"/>
  <c r="O12" i="1"/>
  <c r="AE12" i="1"/>
  <c r="AU12" i="1"/>
  <c r="BK12" i="1"/>
  <c r="BS15" i="1"/>
  <c r="BS17" i="1"/>
  <c r="BS21" i="1"/>
  <c r="AI24" i="1"/>
  <c r="AI31" i="1" s="1"/>
  <c r="AI34" i="1" s="1"/>
  <c r="AI35" i="1" s="1"/>
  <c r="AY24" i="1"/>
  <c r="BO24" i="1"/>
  <c r="BS28" i="1"/>
  <c r="BS24" i="1" s="1"/>
  <c r="K37" i="1"/>
  <c r="AA37" i="1"/>
  <c r="AQ37" i="1"/>
  <c r="BG37" i="1"/>
  <c r="BG70" i="1" s="1"/>
  <c r="BG71" i="1" s="1"/>
  <c r="BG82" i="1" s="1"/>
  <c r="BS41" i="1"/>
  <c r="BS45" i="1"/>
  <c r="G46" i="1"/>
  <c r="C46" i="1"/>
  <c r="C70" i="1" s="1"/>
  <c r="C71" i="1" s="1"/>
  <c r="S46" i="1"/>
  <c r="AI46" i="1"/>
  <c r="AI70" i="1" s="1"/>
  <c r="AI71" i="1" s="1"/>
  <c r="AY46" i="1"/>
  <c r="BO46" i="1"/>
  <c r="BO70" i="1" s="1"/>
  <c r="BO71" i="1" s="1"/>
  <c r="BS50" i="1"/>
  <c r="BS54" i="1"/>
  <c r="BS58" i="1"/>
  <c r="BS59" i="1"/>
  <c r="BS62" i="1"/>
  <c r="BS66" i="1"/>
  <c r="BS67" i="1"/>
  <c r="S31" i="1"/>
  <c r="S34" i="1" s="1"/>
  <c r="S35" i="1" s="1"/>
  <c r="S82" i="1" s="1"/>
  <c r="BG31" i="1"/>
  <c r="BG34" i="1" s="1"/>
  <c r="BG35" i="1" s="1"/>
  <c r="S70" i="1"/>
  <c r="S71" i="1" s="1"/>
  <c r="AM31" i="1"/>
  <c r="AM34" i="1" s="1"/>
  <c r="AM35" i="1" s="1"/>
  <c r="BS22" i="1"/>
  <c r="AY70" i="1"/>
  <c r="AY71" i="1" s="1"/>
  <c r="O6" i="1"/>
  <c r="AE6" i="1"/>
  <c r="AU6" i="1"/>
  <c r="BK6" i="1"/>
  <c r="BS9" i="1"/>
  <c r="BS13" i="1"/>
  <c r="BS12" i="1" s="1"/>
  <c r="O16" i="1"/>
  <c r="AE16" i="1"/>
  <c r="AU16" i="1"/>
  <c r="BK16" i="1"/>
  <c r="BS19" i="1"/>
  <c r="BS16" i="1" s="1"/>
  <c r="BS31" i="1" s="1"/>
  <c r="BS34" i="1" s="1"/>
  <c r="BS35" i="1" s="1"/>
  <c r="BS26" i="1"/>
  <c r="BS32" i="1"/>
  <c r="BS39" i="1"/>
  <c r="AM63" i="1"/>
  <c r="BS65" i="1"/>
  <c r="BS68" i="1"/>
  <c r="BO16" i="1"/>
  <c r="AU24" i="1"/>
  <c r="BS27" i="1"/>
  <c r="BS33" i="1"/>
  <c r="G37" i="1"/>
  <c r="W37" i="1"/>
  <c r="W70" i="1" s="1"/>
  <c r="W71" i="1" s="1"/>
  <c r="W82" i="1" s="1"/>
  <c r="AM37" i="1"/>
  <c r="BC37" i="1"/>
  <c r="BC70" i="1" s="1"/>
  <c r="BC71" i="1" s="1"/>
  <c r="BS44" i="1"/>
  <c r="O46" i="1"/>
  <c r="O70" i="1" s="1"/>
  <c r="O71" i="1" s="1"/>
  <c r="AE46" i="1"/>
  <c r="AE70" i="1" s="1"/>
  <c r="AE71" i="1" s="1"/>
  <c r="AU46" i="1"/>
  <c r="AU70" i="1" s="1"/>
  <c r="AU71" i="1" s="1"/>
  <c r="BK46" i="1"/>
  <c r="BK70" i="1" s="1"/>
  <c r="BK71" i="1" s="1"/>
  <c r="BS49" i="1"/>
  <c r="BS46" i="1" s="1"/>
  <c r="BS53" i="1"/>
  <c r="BS57" i="1"/>
  <c r="K63" i="1"/>
  <c r="AA63" i="1"/>
  <c r="AQ63" i="1"/>
  <c r="BG63" i="1"/>
  <c r="BS72" i="1"/>
  <c r="W73" i="1"/>
  <c r="BC73" i="1"/>
  <c r="BC82" i="1"/>
  <c r="AY82" i="1"/>
  <c r="BS40" i="1"/>
  <c r="BS37" i="1" s="1"/>
  <c r="BS64" i="1"/>
  <c r="BS63" i="1" s="1"/>
  <c r="BO82" i="1" l="1"/>
  <c r="BO73" i="1"/>
  <c r="C82" i="1"/>
  <c r="C73" i="1"/>
  <c r="AU73" i="1"/>
  <c r="AI73" i="1"/>
  <c r="AI82" i="1"/>
  <c r="BS70" i="1"/>
  <c r="BS71" i="1" s="1"/>
  <c r="BS73" i="1" s="1"/>
  <c r="BG73" i="1"/>
  <c r="AM70" i="1"/>
  <c r="AM71" i="1" s="1"/>
  <c r="BK31" i="1"/>
  <c r="BK34" i="1" s="1"/>
  <c r="BK35" i="1" s="1"/>
  <c r="BK73" i="1" s="1"/>
  <c r="K70" i="1"/>
  <c r="K71" i="1" s="1"/>
  <c r="AU31" i="1"/>
  <c r="AU34" i="1" s="1"/>
  <c r="AU35" i="1" s="1"/>
  <c r="AU82" i="1" s="1"/>
  <c r="S73" i="1"/>
  <c r="G70" i="1"/>
  <c r="G71" i="1" s="1"/>
  <c r="AE31" i="1"/>
  <c r="AE34" i="1" s="1"/>
  <c r="AE35" i="1" s="1"/>
  <c r="AE73" i="1" s="1"/>
  <c r="AQ70" i="1"/>
  <c r="AQ71" i="1" s="1"/>
  <c r="G31" i="1"/>
  <c r="G34" i="1" s="1"/>
  <c r="G35" i="1" s="1"/>
  <c r="O31" i="1"/>
  <c r="O34" i="1" s="1"/>
  <c r="O35" i="1" s="1"/>
  <c r="O73" i="1" s="1"/>
  <c r="AA70" i="1"/>
  <c r="AA71" i="1" s="1"/>
  <c r="AA82" i="1" l="1"/>
  <c r="AA73" i="1"/>
  <c r="K73" i="1"/>
  <c r="K82" i="1"/>
  <c r="BS82" i="1"/>
  <c r="AQ82" i="1"/>
  <c r="AQ73" i="1"/>
  <c r="AE82" i="1"/>
  <c r="G82" i="1"/>
  <c r="G73" i="1"/>
  <c r="BK82" i="1"/>
  <c r="O82" i="1"/>
  <c r="AM82" i="1"/>
  <c r="AM73" i="1"/>
</calcChain>
</file>

<file path=xl/sharedStrings.xml><?xml version="1.0" encoding="utf-8"?>
<sst xmlns="http://schemas.openxmlformats.org/spreadsheetml/2006/main" count="2250" uniqueCount="132">
  <si>
    <t xml:space="preserve">Cамарканд шахар махаллий бюджетининг </t>
  </si>
  <si>
    <t xml:space="preserve">Каттакургон шахар махаллий бюджетининг </t>
  </si>
  <si>
    <t xml:space="preserve">Окдаре тумани махаллий бюджетининг </t>
  </si>
  <si>
    <t xml:space="preserve">Булунгур тумани махаллий бюджетининг </t>
  </si>
  <si>
    <t xml:space="preserve">Жомбой тумани махаллий бюджетининг </t>
  </si>
  <si>
    <t xml:space="preserve">Иштихон тумани махаллий бюджетининг </t>
  </si>
  <si>
    <t xml:space="preserve">Каттақўрғон тумани махаллий бюджетининг </t>
  </si>
  <si>
    <t xml:space="preserve">Кўшработ тумани махаллий бюджетининг </t>
  </si>
  <si>
    <t xml:space="preserve">Нарпай тумани махаллий бюджетининг </t>
  </si>
  <si>
    <t xml:space="preserve">Пайариқ тумани махаллий бюджетининг </t>
  </si>
  <si>
    <t xml:space="preserve">Паст-Дарғом тумани махаллий бюджетининг </t>
  </si>
  <si>
    <t xml:space="preserve">Пахтачи тумани махаллий бюджетининг </t>
  </si>
  <si>
    <t xml:space="preserve">Самарқанд тумани махаллий бюджетининг </t>
  </si>
  <si>
    <t xml:space="preserve">Нуробод тумани махаллий бюджетининг </t>
  </si>
  <si>
    <t xml:space="preserve">Ургут тумани махаллий бюджетининг </t>
  </si>
  <si>
    <t xml:space="preserve">Тайлоқ тумани махаллий бюджетининг </t>
  </si>
  <si>
    <t>Вилоят маҳаллий бюджетининг</t>
  </si>
  <si>
    <t>Самарқанд вилояти маҳаллий бюджетининг</t>
  </si>
  <si>
    <t xml:space="preserve">2019 йил параметрлари </t>
  </si>
  <si>
    <t>2019 йил параметрлари ЖАМИ</t>
  </si>
  <si>
    <t>(минг сўмда)</t>
  </si>
  <si>
    <t>т/р</t>
  </si>
  <si>
    <t>ДАРОМАДЛАР</t>
  </si>
  <si>
    <t>Параметрлари</t>
  </si>
  <si>
    <t>Тўғри солиқлар-жами</t>
  </si>
  <si>
    <t>1.1</t>
  </si>
  <si>
    <t>Юридик шахслардан олинадиган фойда солиғи</t>
  </si>
  <si>
    <t>1.3</t>
  </si>
  <si>
    <t>Ягона солиқ тўловидан Давлат бюджетига ажратмалар, шу жумладан кичик корхона ва микрофирмалар бўйича</t>
  </si>
  <si>
    <t>1.4</t>
  </si>
  <si>
    <t>Жисмоний шахслардан олинадиган даромад солиғи</t>
  </si>
  <si>
    <t>1.5</t>
  </si>
  <si>
    <t>Тадбиркорлик фаолияти билан шуғулланувчи юридик ва жисмоний шахслардан олинадиган қатъий белгиланган даромад солиғи</t>
  </si>
  <si>
    <t>1.6</t>
  </si>
  <si>
    <t>Ободонлаштириш ва ижтимоий инфратузилмани ривожлантириш солиғи</t>
  </si>
  <si>
    <t>Эгри солиқлар-жами</t>
  </si>
  <si>
    <t>2.1</t>
  </si>
  <si>
    <t>Қўшилган қиймат солиғи</t>
  </si>
  <si>
    <t>2.2</t>
  </si>
  <si>
    <t>Акциз солиғи</t>
  </si>
  <si>
    <t>2.3</t>
  </si>
  <si>
    <t>Давлат божи</t>
  </si>
  <si>
    <t>Ресурс тўловлари ва мол-мулкига солинадиган солиқлар-жами</t>
  </si>
  <si>
    <t>3.1</t>
  </si>
  <si>
    <t>Юридик шахсларнинг мол-мулкига солинадиган солиқ</t>
  </si>
  <si>
    <t>3.2</t>
  </si>
  <si>
    <t>Жисмоний шахсларнинг мол-мулкига солинадиган солиқ</t>
  </si>
  <si>
    <t>3.3</t>
  </si>
  <si>
    <t>Юридик шахслар ер солиғи</t>
  </si>
  <si>
    <t>3.4</t>
  </si>
  <si>
    <t>Жисмоний шахслардан олинадиган ер солиғи</t>
  </si>
  <si>
    <t>3.5</t>
  </si>
  <si>
    <t>Ягона ер солиғи</t>
  </si>
  <si>
    <t>3.6</t>
  </si>
  <si>
    <t>Ер қаъридан фойдаланганлик учун солиқ (норуда материаллари)</t>
  </si>
  <si>
    <t>3.7</t>
  </si>
  <si>
    <t>Сув ресурсларидан фойдаланганлик учун солиқ</t>
  </si>
  <si>
    <t>4</t>
  </si>
  <si>
    <t>Бошқа даромадлар-жами</t>
  </si>
  <si>
    <t>4.1</t>
  </si>
  <si>
    <t>Жарималар</t>
  </si>
  <si>
    <t>4.2</t>
  </si>
  <si>
    <t>ЎзР ИИВ Йўл ҳаракати хавфсизлиги Бош бошқармаси ва унинг ҳудудий бўлинмалари томонидан ундириладиган йиғимлар</t>
  </si>
  <si>
    <t>4.3</t>
  </si>
  <si>
    <t>Бозорлар даромадидан тушум</t>
  </si>
  <si>
    <t>4.4</t>
  </si>
  <si>
    <t>Маҳаллий йиғимлар</t>
  </si>
  <si>
    <t>4.5</t>
  </si>
  <si>
    <t>Бошқа тушумлар</t>
  </si>
  <si>
    <t>Даромадлар жами</t>
  </si>
  <si>
    <t>Ижтимоий соҳа учун трансфертлар</t>
  </si>
  <si>
    <t>Вилоят бюджетига ажратма</t>
  </si>
  <si>
    <t>Даромадлар ҳаммаси</t>
  </si>
  <si>
    <t>Б А Л А Н С</t>
  </si>
  <si>
    <t>ХАРАЖАТЛАР</t>
  </si>
  <si>
    <t>1</t>
  </si>
  <si>
    <t>Ижтимоий соҳа ва аҳолини ижтимоий ҳимоялаш харажатлар - жами</t>
  </si>
  <si>
    <t>Мактабгача таълим</t>
  </si>
  <si>
    <t>1.2</t>
  </si>
  <si>
    <t>Умумий таълим</t>
  </si>
  <si>
    <t>Кадрлар тайёрлаш</t>
  </si>
  <si>
    <t>Соғлиқни сақлаш</t>
  </si>
  <si>
    <t>Маданият ва оммавий ахборот воситалари</t>
  </si>
  <si>
    <t>Спорт</t>
  </si>
  <si>
    <t>1.7</t>
  </si>
  <si>
    <t>Фан</t>
  </si>
  <si>
    <t>1.8</t>
  </si>
  <si>
    <t>Болали оилаларга ва кам таъминланган оилаларга нафақалар</t>
  </si>
  <si>
    <t>2</t>
  </si>
  <si>
    <t>Иқтисодиётга харажатлар-жами</t>
  </si>
  <si>
    <t>Сув хўжалиги ташкилотлари</t>
  </si>
  <si>
    <t>Қишлоқ хўжалиги ташкилотлари</t>
  </si>
  <si>
    <t>Ўрмон хўжалиги</t>
  </si>
  <si>
    <t>2.4</t>
  </si>
  <si>
    <t>Экология</t>
  </si>
  <si>
    <t>2.5</t>
  </si>
  <si>
    <t>Зараркунадаларга қарши курашиш</t>
  </si>
  <si>
    <t>2.6</t>
  </si>
  <si>
    <t>Ветеринария ташкилотлари</t>
  </si>
  <si>
    <t>2.7</t>
  </si>
  <si>
    <t>"Тоза ҳудуд" Давлат унитар корхонаси</t>
  </si>
  <si>
    <t>2.8</t>
  </si>
  <si>
    <t>Ободонлаштириш</t>
  </si>
  <si>
    <t>2.9</t>
  </si>
  <si>
    <t>Дренаж ишлари билан боғлиқ харажатлар</t>
  </si>
  <si>
    <t>2.10</t>
  </si>
  <si>
    <t>Уй-жой коммунал хўжалиги вазирлигининг худудий бўлимларини сақлаш харажатлари</t>
  </si>
  <si>
    <t>2.11</t>
  </si>
  <si>
    <t>Кўп хонадонли уй-жой фондига туташ ҳудудларни ободонлаштириш</t>
  </si>
  <si>
    <t>2.12</t>
  </si>
  <si>
    <t>Иситиш қозонхоналари ва иситиш тизимларини капитал таъмирлаш</t>
  </si>
  <si>
    <t>3</t>
  </si>
  <si>
    <t>Давлат бошқарув органларини сақлаш</t>
  </si>
  <si>
    <t>Фуқароларнинг ўзини ўзи бошқариш органларини сақлаш</t>
  </si>
  <si>
    <t>Заҳира жамғармаси</t>
  </si>
  <si>
    <t>6</t>
  </si>
  <si>
    <t>Марказлаштирилган инвестицияларни молиялаштиришга харажатлар</t>
  </si>
  <si>
    <t>Бошқа харажатлар-жами</t>
  </si>
  <si>
    <t>7.1</t>
  </si>
  <si>
    <t>Ижтимоий кўникма марказлари</t>
  </si>
  <si>
    <t>7.2</t>
  </si>
  <si>
    <t>Қабуллар уйини сақлаш харажатлари</t>
  </si>
  <si>
    <t>7.3</t>
  </si>
  <si>
    <t>Давлат мукофотларини тўлаш бўйича харажатлар</t>
  </si>
  <si>
    <t>7.4</t>
  </si>
  <si>
    <t>Маҳаллий бюджетдан молиялаштириладиган бошқа муассасалар ва тадбирлар</t>
  </si>
  <si>
    <t>7.5</t>
  </si>
  <si>
    <t>Чет эл кредитларини қоплаш</t>
  </si>
  <si>
    <t>Харажатлар ҳаммаси</t>
  </si>
  <si>
    <t>Айланма касса маблағлари меъёри</t>
  </si>
  <si>
    <t xml:space="preserve">               Вилоят ҳокимлиги молия  </t>
  </si>
  <si>
    <t xml:space="preserve">               бош бошқармаси  бошлиғи                                                                 Б.Мирзаев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</si>
</sst>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0"/>
      <name val="Baltica"/>
      <charset val="204"/>
    </font>
    <font>
      <b/>
      <sz val="12"/>
      <name val="Baltica"/>
      <charset val="204"/>
    </font>
    <font>
      <b/>
      <sz val="10"/>
      <name val="Baltica"/>
      <charset val="204"/>
    </font>
    <font>
      <b/>
      <sz val="11"/>
      <name val="Baltica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Baltica"/>
      <charset val="204"/>
    </font>
    <font>
      <sz val="10"/>
      <color theme="0"/>
      <name val="Baltica"/>
      <charset val="204"/>
    </font>
    <font>
      <b/>
      <sz val="12"/>
      <color theme="0"/>
      <name val="Baltica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vertical="center" wrapText="1" shrinkToFit="1"/>
    </xf>
    <xf numFmtId="49" fontId="7" fillId="0" borderId="7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%20&#1081;&#1080;&#1083;\2019%20&#1081;&#1080;&#1083;%20&#1073;&#1102;&#1076;&#1078;&#1077;&#1090;\2019%20&#1081;&#1080;&#1083;%20&#1041;&#1070;&#1044;&#1046;&#1045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(1 илова) сессия"/>
      <sheetName val="2018 йил (2 илова) сессия"/>
      <sheetName val="дар ва хараж улуши"/>
      <sheetName val="2018-2019 таққослама"/>
      <sheetName val="2019 йил 2-илова"/>
      <sheetName val="3-илова 2019"/>
      <sheetName val="Захира илова 2019"/>
      <sheetName val="ОКН илова 2019"/>
      <sheetName val="4-илова 2019 отчисл (2)"/>
      <sheetName val="даромадлар"/>
      <sheetName val="харажат"/>
      <sheetName val="Лист11"/>
      <sheetName val="харажат гурухлар"/>
      <sheetName val="Форма №3 янги"/>
      <sheetName val="Норматив_хат"/>
      <sheetName val="Лист2"/>
      <sheetName val="2006-2012 й даромадлар ижроси"/>
      <sheetName val="2000 й ва 2012 й"/>
      <sheetName val="проект"/>
      <sheetName val="Обходной"/>
      <sheetName val="2014-2017 й "/>
      <sheetName val="2013-2017 й"/>
      <sheetName val="2014-2017 й  шахар туман"/>
      <sheetName val="2014-2017 й  шахар туман (2)"/>
      <sheetName val="План регулирова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">
          <cell r="C10">
            <v>17579818</v>
          </cell>
        </row>
        <row r="11">
          <cell r="C11">
            <v>1935910</v>
          </cell>
        </row>
        <row r="12">
          <cell r="C12">
            <v>398432</v>
          </cell>
        </row>
        <row r="13">
          <cell r="C13">
            <v>513538</v>
          </cell>
        </row>
        <row r="14">
          <cell r="C14">
            <v>651473</v>
          </cell>
        </row>
        <row r="15">
          <cell r="C15">
            <v>551062</v>
          </cell>
        </row>
        <row r="16">
          <cell r="C16">
            <v>685853</v>
          </cell>
        </row>
        <row r="17">
          <cell r="C17">
            <v>710553</v>
          </cell>
        </row>
        <row r="18">
          <cell r="C18">
            <v>448642</v>
          </cell>
        </row>
        <row r="19">
          <cell r="C19">
            <v>617932</v>
          </cell>
        </row>
        <row r="20">
          <cell r="C20">
            <v>774835</v>
          </cell>
        </row>
        <row r="21">
          <cell r="C21">
            <v>935838</v>
          </cell>
        </row>
        <row r="22">
          <cell r="C22">
            <v>566374</v>
          </cell>
        </row>
        <row r="23">
          <cell r="C23">
            <v>660971</v>
          </cell>
        </row>
        <row r="24">
          <cell r="C24">
            <v>474470</v>
          </cell>
        </row>
        <row r="25">
          <cell r="C25">
            <v>860437</v>
          </cell>
        </row>
        <row r="26">
          <cell r="C26">
            <v>549862</v>
          </cell>
        </row>
      </sheetData>
      <sheetData sheetId="8" refreshError="1"/>
      <sheetData sheetId="9">
        <row r="8">
          <cell r="D8">
            <v>295355953</v>
          </cell>
          <cell r="G8">
            <v>180036367</v>
          </cell>
          <cell r="AI8">
            <v>214869636</v>
          </cell>
          <cell r="AO8">
            <v>767791370</v>
          </cell>
          <cell r="BG8">
            <v>2231436</v>
          </cell>
          <cell r="BM8">
            <v>101100495</v>
          </cell>
          <cell r="BS8">
            <v>56647652</v>
          </cell>
          <cell r="CC8">
            <v>30971811</v>
          </cell>
          <cell r="CF8">
            <v>34628647</v>
          </cell>
          <cell r="CW8">
            <v>-750177944</v>
          </cell>
        </row>
        <row r="9">
          <cell r="D9">
            <v>0</v>
          </cell>
          <cell r="G9">
            <v>0</v>
          </cell>
          <cell r="AI9">
            <v>0</v>
          </cell>
          <cell r="AL9">
            <v>10841194</v>
          </cell>
          <cell r="AO9">
            <v>0</v>
          </cell>
          <cell r="AR9">
            <v>10882376</v>
          </cell>
          <cell r="AU9">
            <v>27396785</v>
          </cell>
          <cell r="AX9">
            <v>24075814</v>
          </cell>
          <cell r="BA9">
            <v>10208107</v>
          </cell>
          <cell r="BD9">
            <v>0</v>
          </cell>
          <cell r="BG9">
            <v>0</v>
          </cell>
          <cell r="BJ9">
            <v>1264681</v>
          </cell>
          <cell r="BM9">
            <v>0</v>
          </cell>
          <cell r="BP9">
            <v>0</v>
          </cell>
          <cell r="BS9">
            <v>3313686</v>
          </cell>
          <cell r="BV9">
            <v>0</v>
          </cell>
          <cell r="BY9">
            <v>6307971</v>
          </cell>
          <cell r="CC9">
            <v>0</v>
          </cell>
          <cell r="CF9">
            <v>0</v>
          </cell>
          <cell r="CI9">
            <v>3557185</v>
          </cell>
          <cell r="CW9">
            <v>329245975</v>
          </cell>
        </row>
        <row r="10">
          <cell r="D10">
            <v>0</v>
          </cell>
          <cell r="G10">
            <v>3289887</v>
          </cell>
          <cell r="AI10">
            <v>2599690</v>
          </cell>
          <cell r="AL10">
            <v>1454975</v>
          </cell>
          <cell r="AO10">
            <v>0</v>
          </cell>
          <cell r="AR10">
            <v>1025759</v>
          </cell>
          <cell r="AU10">
            <v>2677727</v>
          </cell>
          <cell r="AX10">
            <v>2112544</v>
          </cell>
          <cell r="BA10">
            <v>1104426</v>
          </cell>
          <cell r="BD10">
            <v>0</v>
          </cell>
          <cell r="BG10">
            <v>1011197</v>
          </cell>
          <cell r="BJ10">
            <v>37974</v>
          </cell>
          <cell r="BM10">
            <v>0</v>
          </cell>
          <cell r="BP10">
            <v>0</v>
          </cell>
          <cell r="BS10">
            <v>2890414</v>
          </cell>
          <cell r="BV10">
            <v>0</v>
          </cell>
          <cell r="BY10">
            <v>1821694</v>
          </cell>
          <cell r="CC10">
            <v>1645192</v>
          </cell>
          <cell r="CF10">
            <v>0</v>
          </cell>
          <cell r="CI10">
            <v>348318</v>
          </cell>
          <cell r="CW10">
            <v>66511383</v>
          </cell>
        </row>
        <row r="11">
          <cell r="D11">
            <v>0</v>
          </cell>
          <cell r="G11">
            <v>9561666</v>
          </cell>
          <cell r="AI11">
            <v>1942101</v>
          </cell>
          <cell r="AL11">
            <v>1101904</v>
          </cell>
          <cell r="AO11">
            <v>0</v>
          </cell>
          <cell r="AR11">
            <v>934497</v>
          </cell>
          <cell r="AU11">
            <v>3141503</v>
          </cell>
          <cell r="AX11">
            <v>1224563</v>
          </cell>
          <cell r="BA11">
            <v>3075719</v>
          </cell>
          <cell r="BD11">
            <v>2175510</v>
          </cell>
          <cell r="BG11">
            <v>83181</v>
          </cell>
          <cell r="BJ11">
            <v>65784</v>
          </cell>
          <cell r="BM11">
            <v>854195</v>
          </cell>
          <cell r="BP11">
            <v>0</v>
          </cell>
          <cell r="BS11">
            <v>2575781</v>
          </cell>
          <cell r="BV11">
            <v>0</v>
          </cell>
          <cell r="BY11">
            <v>583591</v>
          </cell>
          <cell r="CC11">
            <v>2388541</v>
          </cell>
          <cell r="CF11">
            <v>0</v>
          </cell>
          <cell r="CI11">
            <v>506253</v>
          </cell>
          <cell r="CW11">
            <v>103617060</v>
          </cell>
        </row>
        <row r="12">
          <cell r="D12">
            <v>0</v>
          </cell>
          <cell r="G12">
            <v>10526712</v>
          </cell>
          <cell r="AI12">
            <v>0</v>
          </cell>
          <cell r="AL12">
            <v>1305707</v>
          </cell>
          <cell r="AO12">
            <v>0</v>
          </cell>
          <cell r="AR12">
            <v>909289</v>
          </cell>
          <cell r="AU12">
            <v>4047281</v>
          </cell>
          <cell r="AX12">
            <v>1180904</v>
          </cell>
          <cell r="BA12">
            <v>4611417</v>
          </cell>
          <cell r="BD12">
            <v>6799810</v>
          </cell>
          <cell r="BG12">
            <v>87628</v>
          </cell>
          <cell r="BJ12">
            <v>78841</v>
          </cell>
          <cell r="BM12">
            <v>0</v>
          </cell>
          <cell r="BP12">
            <v>0</v>
          </cell>
          <cell r="BS12">
            <v>1840999</v>
          </cell>
          <cell r="BV12">
            <v>0</v>
          </cell>
          <cell r="BY12">
            <v>929171</v>
          </cell>
          <cell r="CC12">
            <v>0</v>
          </cell>
          <cell r="CF12">
            <v>0</v>
          </cell>
          <cell r="CI12">
            <v>188132</v>
          </cell>
          <cell r="CW12">
            <v>127550638</v>
          </cell>
        </row>
        <row r="13">
          <cell r="D13">
            <v>0</v>
          </cell>
          <cell r="G13">
            <v>0</v>
          </cell>
          <cell r="AI13">
            <v>0</v>
          </cell>
          <cell r="AL13">
            <v>1178153</v>
          </cell>
          <cell r="AO13">
            <v>0</v>
          </cell>
          <cell r="AR13">
            <v>4622070</v>
          </cell>
          <cell r="AU13">
            <v>5616706</v>
          </cell>
          <cell r="AX13">
            <v>3285331</v>
          </cell>
          <cell r="BA13">
            <v>4590496</v>
          </cell>
          <cell r="BD13">
            <v>5079272</v>
          </cell>
          <cell r="BG13">
            <v>0</v>
          </cell>
          <cell r="BJ13">
            <v>121805</v>
          </cell>
          <cell r="BM13">
            <v>0</v>
          </cell>
          <cell r="BP13">
            <v>0</v>
          </cell>
          <cell r="BS13">
            <v>1264577</v>
          </cell>
          <cell r="BV13">
            <v>0</v>
          </cell>
          <cell r="BY13">
            <v>597340</v>
          </cell>
          <cell r="CC13">
            <v>0</v>
          </cell>
          <cell r="CF13">
            <v>0</v>
          </cell>
          <cell r="CI13">
            <v>224603</v>
          </cell>
          <cell r="CW13">
            <v>105366803</v>
          </cell>
        </row>
        <row r="14">
          <cell r="D14">
            <v>0</v>
          </cell>
          <cell r="G14">
            <v>6534514</v>
          </cell>
          <cell r="AI14">
            <v>1572163</v>
          </cell>
          <cell r="AL14">
            <v>1654605</v>
          </cell>
          <cell r="AO14">
            <v>0</v>
          </cell>
          <cell r="AR14">
            <v>695916</v>
          </cell>
          <cell r="AU14">
            <v>5141831</v>
          </cell>
          <cell r="AX14">
            <v>1061963</v>
          </cell>
          <cell r="BA14">
            <v>5010641</v>
          </cell>
          <cell r="BD14">
            <v>2885537</v>
          </cell>
          <cell r="BG14">
            <v>150050</v>
          </cell>
          <cell r="BJ14">
            <v>76524</v>
          </cell>
          <cell r="BM14">
            <v>2488662</v>
          </cell>
          <cell r="BP14">
            <v>0</v>
          </cell>
          <cell r="BS14">
            <v>1457299</v>
          </cell>
          <cell r="BV14">
            <v>0</v>
          </cell>
          <cell r="BY14">
            <v>706439</v>
          </cell>
          <cell r="CC14">
            <v>3362204</v>
          </cell>
          <cell r="CF14">
            <v>0</v>
          </cell>
          <cell r="CI14">
            <v>222725</v>
          </cell>
          <cell r="CW14">
            <v>164855464</v>
          </cell>
        </row>
        <row r="15">
          <cell r="D15">
            <v>0</v>
          </cell>
          <cell r="G15">
            <v>8330441</v>
          </cell>
          <cell r="AI15">
            <v>147113</v>
          </cell>
          <cell r="AL15">
            <v>1768814</v>
          </cell>
          <cell r="AO15">
            <v>0</v>
          </cell>
          <cell r="AR15">
            <v>1384026</v>
          </cell>
          <cell r="AU15">
            <v>8569047</v>
          </cell>
          <cell r="AX15">
            <v>1376315</v>
          </cell>
          <cell r="BA15">
            <v>6217930</v>
          </cell>
          <cell r="BD15">
            <v>2201227</v>
          </cell>
          <cell r="BG15">
            <v>115773</v>
          </cell>
          <cell r="BJ15">
            <v>227661</v>
          </cell>
          <cell r="BM15">
            <v>0</v>
          </cell>
          <cell r="BP15">
            <v>0</v>
          </cell>
          <cell r="BS15">
            <v>2104953</v>
          </cell>
          <cell r="BV15">
            <v>0</v>
          </cell>
          <cell r="BY15">
            <v>740552</v>
          </cell>
          <cell r="CC15">
            <v>3075471</v>
          </cell>
          <cell r="CF15">
            <v>0</v>
          </cell>
          <cell r="CI15">
            <v>180950</v>
          </cell>
          <cell r="CW15">
            <v>174946344</v>
          </cell>
        </row>
        <row r="16">
          <cell r="D16">
            <v>0</v>
          </cell>
          <cell r="G16">
            <v>1993768</v>
          </cell>
          <cell r="AI16">
            <v>3048759</v>
          </cell>
          <cell r="AL16">
            <v>430029</v>
          </cell>
          <cell r="AO16">
            <v>0</v>
          </cell>
          <cell r="AR16">
            <v>9495850</v>
          </cell>
          <cell r="AU16">
            <v>1977115</v>
          </cell>
          <cell r="AX16">
            <v>465680</v>
          </cell>
          <cell r="BA16">
            <v>2245954</v>
          </cell>
          <cell r="BD16">
            <v>225841</v>
          </cell>
          <cell r="BG16">
            <v>654618</v>
          </cell>
          <cell r="BJ16">
            <v>193484</v>
          </cell>
          <cell r="BM16">
            <v>0</v>
          </cell>
          <cell r="BP16">
            <v>0</v>
          </cell>
          <cell r="BS16">
            <v>631486</v>
          </cell>
          <cell r="BV16">
            <v>0</v>
          </cell>
          <cell r="BY16">
            <v>546264</v>
          </cell>
          <cell r="CC16">
            <v>1530717</v>
          </cell>
          <cell r="CF16">
            <v>0</v>
          </cell>
          <cell r="CI16">
            <v>221911</v>
          </cell>
          <cell r="CW16">
            <v>118822565</v>
          </cell>
        </row>
        <row r="17">
          <cell r="D17">
            <v>0</v>
          </cell>
          <cell r="G17">
            <v>7634600</v>
          </cell>
          <cell r="AI17">
            <v>825374</v>
          </cell>
          <cell r="AL17">
            <v>2459058</v>
          </cell>
          <cell r="AO17">
            <v>0</v>
          </cell>
          <cell r="AR17">
            <v>1152830</v>
          </cell>
          <cell r="AU17">
            <v>4850875</v>
          </cell>
          <cell r="AX17">
            <v>1850730</v>
          </cell>
          <cell r="BA17">
            <v>4482077</v>
          </cell>
          <cell r="BD17">
            <v>1342336</v>
          </cell>
          <cell r="BG17">
            <v>139949</v>
          </cell>
          <cell r="BJ17">
            <v>221901</v>
          </cell>
          <cell r="BM17">
            <v>0</v>
          </cell>
          <cell r="BP17">
            <v>0</v>
          </cell>
          <cell r="BS17">
            <v>1616911</v>
          </cell>
          <cell r="BV17">
            <v>0</v>
          </cell>
          <cell r="BY17">
            <v>1153050</v>
          </cell>
          <cell r="CC17">
            <v>3126659</v>
          </cell>
          <cell r="CF17">
            <v>0</v>
          </cell>
          <cell r="CI17">
            <v>458530</v>
          </cell>
          <cell r="CW17">
            <v>137106255</v>
          </cell>
        </row>
        <row r="18">
          <cell r="D18">
            <v>0</v>
          </cell>
          <cell r="G18">
            <v>7068712</v>
          </cell>
          <cell r="AI18">
            <v>0</v>
          </cell>
          <cell r="AL18">
            <v>1756483</v>
          </cell>
          <cell r="AO18">
            <v>0</v>
          </cell>
          <cell r="AR18">
            <v>689582</v>
          </cell>
          <cell r="AU18">
            <v>8245714</v>
          </cell>
          <cell r="AX18">
            <v>1166795</v>
          </cell>
          <cell r="BA18">
            <v>9715592</v>
          </cell>
          <cell r="BD18">
            <v>2830285</v>
          </cell>
          <cell r="BG18">
            <v>145176</v>
          </cell>
          <cell r="BJ18">
            <v>180832</v>
          </cell>
          <cell r="BM18">
            <v>0</v>
          </cell>
          <cell r="BP18">
            <v>0</v>
          </cell>
          <cell r="BS18">
            <v>3462734</v>
          </cell>
          <cell r="BV18">
            <v>0</v>
          </cell>
          <cell r="BY18">
            <v>819491</v>
          </cell>
          <cell r="CC18">
            <v>2429358</v>
          </cell>
          <cell r="CF18">
            <v>0</v>
          </cell>
          <cell r="CI18">
            <v>221351</v>
          </cell>
          <cell r="CW18">
            <v>187642380</v>
          </cell>
        </row>
        <row r="19">
          <cell r="D19">
            <v>0</v>
          </cell>
          <cell r="G19">
            <v>7893177</v>
          </cell>
          <cell r="AI19">
            <v>0</v>
          </cell>
          <cell r="AL19">
            <v>2608665</v>
          </cell>
          <cell r="AO19">
            <v>0</v>
          </cell>
          <cell r="AR19">
            <v>3671058</v>
          </cell>
          <cell r="AU19">
            <v>7926284</v>
          </cell>
          <cell r="AX19">
            <v>3773240</v>
          </cell>
          <cell r="BA19">
            <v>8199605</v>
          </cell>
          <cell r="BD19">
            <v>6003765</v>
          </cell>
          <cell r="BG19">
            <v>160865</v>
          </cell>
          <cell r="BJ19">
            <v>309645</v>
          </cell>
          <cell r="BM19">
            <v>0</v>
          </cell>
          <cell r="BP19">
            <v>0</v>
          </cell>
          <cell r="BS19">
            <v>4909148</v>
          </cell>
          <cell r="BV19">
            <v>0</v>
          </cell>
          <cell r="BY19">
            <v>2047352</v>
          </cell>
          <cell r="CC19">
            <v>388229</v>
          </cell>
          <cell r="CF19">
            <v>0</v>
          </cell>
          <cell r="CI19">
            <v>372704</v>
          </cell>
          <cell r="CW19">
            <v>231858246</v>
          </cell>
        </row>
        <row r="20">
          <cell r="D20">
            <v>3444047</v>
          </cell>
          <cell r="G20">
            <v>3373107</v>
          </cell>
          <cell r="AI20">
            <v>1481164</v>
          </cell>
          <cell r="AL20">
            <v>801725</v>
          </cell>
          <cell r="AO20">
            <v>0</v>
          </cell>
          <cell r="AR20">
            <v>1600085</v>
          </cell>
          <cell r="AU20">
            <v>3531434</v>
          </cell>
          <cell r="AX20">
            <v>2157298</v>
          </cell>
          <cell r="BA20">
            <v>2949128</v>
          </cell>
          <cell r="BD20">
            <v>1217426</v>
          </cell>
          <cell r="BG20">
            <v>126656</v>
          </cell>
          <cell r="BJ20">
            <v>1848128</v>
          </cell>
          <cell r="BM20">
            <v>1779545</v>
          </cell>
          <cell r="BP20">
            <v>0</v>
          </cell>
          <cell r="BS20">
            <v>1737435</v>
          </cell>
          <cell r="BV20">
            <v>0</v>
          </cell>
          <cell r="BY20">
            <v>532102</v>
          </cell>
          <cell r="CC20">
            <v>1853376</v>
          </cell>
          <cell r="CF20">
            <v>0</v>
          </cell>
          <cell r="CI20">
            <v>215393</v>
          </cell>
          <cell r="CW20">
            <v>101520388</v>
          </cell>
        </row>
        <row r="21">
          <cell r="D21">
            <v>0</v>
          </cell>
          <cell r="G21">
            <v>0</v>
          </cell>
          <cell r="AI21">
            <v>0</v>
          </cell>
          <cell r="AL21">
            <v>4944962</v>
          </cell>
          <cell r="AO21">
            <v>0</v>
          </cell>
          <cell r="AR21">
            <v>2785562</v>
          </cell>
          <cell r="AU21">
            <v>10278009</v>
          </cell>
          <cell r="AX21">
            <v>3710905</v>
          </cell>
          <cell r="BA21">
            <v>3854100</v>
          </cell>
          <cell r="BD21">
            <v>3080498</v>
          </cell>
          <cell r="BG21">
            <v>0</v>
          </cell>
          <cell r="BJ21">
            <v>202178</v>
          </cell>
          <cell r="BM21">
            <v>0</v>
          </cell>
          <cell r="BP21">
            <v>0</v>
          </cell>
          <cell r="BS21">
            <v>2645865</v>
          </cell>
          <cell r="BV21">
            <v>0</v>
          </cell>
          <cell r="BY21">
            <v>1945663</v>
          </cell>
          <cell r="CC21">
            <v>0</v>
          </cell>
          <cell r="CF21">
            <v>0</v>
          </cell>
          <cell r="CI21">
            <v>512138</v>
          </cell>
          <cell r="CW21">
            <v>130827054</v>
          </cell>
        </row>
        <row r="22">
          <cell r="D22">
            <v>0</v>
          </cell>
          <cell r="G22">
            <v>0</v>
          </cell>
          <cell r="AI22">
            <v>0</v>
          </cell>
          <cell r="AL22">
            <v>580967</v>
          </cell>
          <cell r="AO22">
            <v>0</v>
          </cell>
          <cell r="AR22">
            <v>13254317</v>
          </cell>
          <cell r="AU22">
            <v>3658415</v>
          </cell>
          <cell r="AX22">
            <v>1156415</v>
          </cell>
          <cell r="BA22">
            <v>1419957</v>
          </cell>
          <cell r="BD22">
            <v>298525</v>
          </cell>
          <cell r="BG22">
            <v>0</v>
          </cell>
          <cell r="BJ22">
            <v>112975</v>
          </cell>
          <cell r="BM22">
            <v>0</v>
          </cell>
          <cell r="BP22">
            <v>0</v>
          </cell>
          <cell r="BS22">
            <v>0</v>
          </cell>
          <cell r="BV22">
            <v>0</v>
          </cell>
          <cell r="BY22">
            <v>583523</v>
          </cell>
          <cell r="CC22">
            <v>0</v>
          </cell>
          <cell r="CF22">
            <v>0</v>
          </cell>
          <cell r="CI22">
            <v>211818</v>
          </cell>
          <cell r="CW22">
            <v>119117376</v>
          </cell>
        </row>
        <row r="23">
          <cell r="D23">
            <v>0</v>
          </cell>
          <cell r="G23">
            <v>5715976</v>
          </cell>
          <cell r="AI23">
            <v>0</v>
          </cell>
          <cell r="AL23">
            <v>5846389</v>
          </cell>
          <cell r="AO23">
            <v>0</v>
          </cell>
          <cell r="AR23">
            <v>4199665</v>
          </cell>
          <cell r="AU23">
            <v>7572123</v>
          </cell>
          <cell r="AX23">
            <v>1306495</v>
          </cell>
          <cell r="BA23">
            <v>5185361</v>
          </cell>
          <cell r="BD23">
            <v>7209757</v>
          </cell>
          <cell r="BG23">
            <v>227294</v>
          </cell>
          <cell r="BJ23">
            <v>139074</v>
          </cell>
          <cell r="BM23">
            <v>0</v>
          </cell>
          <cell r="BP23">
            <v>0</v>
          </cell>
          <cell r="BS23">
            <v>6884652</v>
          </cell>
          <cell r="BV23">
            <v>0</v>
          </cell>
          <cell r="BY23">
            <v>5680784</v>
          </cell>
          <cell r="CC23">
            <v>2152537</v>
          </cell>
          <cell r="CF23">
            <v>0</v>
          </cell>
          <cell r="CI23">
            <v>543850</v>
          </cell>
          <cell r="CW23">
            <v>290360549</v>
          </cell>
        </row>
        <row r="24">
          <cell r="D24">
            <v>0</v>
          </cell>
          <cell r="G24">
            <v>4926876</v>
          </cell>
          <cell r="AI24">
            <v>0</v>
          </cell>
          <cell r="AL24">
            <v>1566370</v>
          </cell>
          <cell r="AO24">
            <v>0</v>
          </cell>
          <cell r="AR24">
            <v>816418</v>
          </cell>
          <cell r="AU24">
            <v>6218085</v>
          </cell>
          <cell r="AX24">
            <v>819608</v>
          </cell>
          <cell r="BA24">
            <v>4385542</v>
          </cell>
          <cell r="BD24">
            <v>3661808</v>
          </cell>
          <cell r="BG24">
            <v>180577</v>
          </cell>
          <cell r="BJ24">
            <v>18813</v>
          </cell>
          <cell r="BM24">
            <v>0</v>
          </cell>
          <cell r="BP24">
            <v>0</v>
          </cell>
          <cell r="BS24">
            <v>6275279</v>
          </cell>
          <cell r="BV24">
            <v>0</v>
          </cell>
          <cell r="BY24">
            <v>865317</v>
          </cell>
          <cell r="CC24">
            <v>0</v>
          </cell>
          <cell r="CF24">
            <v>0</v>
          </cell>
          <cell r="CI24">
            <v>340139</v>
          </cell>
          <cell r="CW24">
            <v>121764908</v>
          </cell>
        </row>
      </sheetData>
      <sheetData sheetId="10">
        <row r="8">
          <cell r="C8">
            <v>113630209</v>
          </cell>
          <cell r="D8">
            <v>4229914</v>
          </cell>
          <cell r="E8">
            <v>1435849</v>
          </cell>
          <cell r="F8">
            <v>326991805</v>
          </cell>
          <cell r="G8">
            <v>19851437</v>
          </cell>
          <cell r="H8">
            <v>13458024</v>
          </cell>
          <cell r="I8">
            <v>3603684</v>
          </cell>
          <cell r="K8">
            <v>281215342</v>
          </cell>
          <cell r="L8">
            <v>20273</v>
          </cell>
          <cell r="M8">
            <v>1428250</v>
          </cell>
          <cell r="N8">
            <v>19569443</v>
          </cell>
          <cell r="O8">
            <v>3543714</v>
          </cell>
          <cell r="P8">
            <v>1116193</v>
          </cell>
          <cell r="Q8">
            <v>12089440</v>
          </cell>
          <cell r="R8">
            <v>2612769</v>
          </cell>
          <cell r="S8">
            <v>0</v>
          </cell>
          <cell r="T8">
            <v>728489</v>
          </cell>
          <cell r="U8">
            <v>429762</v>
          </cell>
          <cell r="V8">
            <v>5527900</v>
          </cell>
          <cell r="W8">
            <v>33205200</v>
          </cell>
          <cell r="X8">
            <v>42036404</v>
          </cell>
          <cell r="Y8">
            <v>5028082</v>
          </cell>
          <cell r="Z8">
            <v>3063080</v>
          </cell>
          <cell r="AA8">
            <v>2228844</v>
          </cell>
          <cell r="AB8">
            <v>0</v>
          </cell>
          <cell r="AC8">
            <v>11222290</v>
          </cell>
          <cell r="AD8">
            <v>9893627</v>
          </cell>
          <cell r="AE8">
            <v>2337214</v>
          </cell>
          <cell r="AF8">
            <v>12958185</v>
          </cell>
        </row>
        <row r="9">
          <cell r="C9">
            <v>183042286</v>
          </cell>
          <cell r="D9">
            <v>80577304</v>
          </cell>
          <cell r="E9">
            <v>0</v>
          </cell>
          <cell r="F9">
            <v>101842315</v>
          </cell>
          <cell r="G9">
            <v>1159732</v>
          </cell>
          <cell r="H9">
            <v>3979688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29279725</v>
          </cell>
          <cell r="P9">
            <v>0</v>
          </cell>
          <cell r="Q9">
            <v>0</v>
          </cell>
          <cell r="R9">
            <v>0</v>
          </cell>
          <cell r="S9">
            <v>81908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5184202</v>
          </cell>
          <cell r="Y9">
            <v>0</v>
          </cell>
          <cell r="Z9">
            <v>0</v>
          </cell>
          <cell r="AA9">
            <v>836696</v>
          </cell>
          <cell r="AB9">
            <v>16881267</v>
          </cell>
          <cell r="AC9">
            <v>4228651</v>
          </cell>
          <cell r="AD9">
            <v>0</v>
          </cell>
          <cell r="AE9">
            <v>0</v>
          </cell>
          <cell r="AF9">
            <v>0</v>
          </cell>
        </row>
        <row r="10">
          <cell r="C10">
            <v>36749916</v>
          </cell>
          <cell r="D10">
            <v>11005000</v>
          </cell>
          <cell r="E10">
            <v>0</v>
          </cell>
          <cell r="F10">
            <v>28265915</v>
          </cell>
          <cell r="G10">
            <v>477279</v>
          </cell>
          <cell r="H10">
            <v>870873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4017042</v>
          </cell>
          <cell r="P10">
            <v>0</v>
          </cell>
          <cell r="Q10">
            <v>0</v>
          </cell>
          <cell r="R10">
            <v>0</v>
          </cell>
          <cell r="S10">
            <v>275069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2834744</v>
          </cell>
          <cell r="Y10">
            <v>0</v>
          </cell>
          <cell r="Z10">
            <v>0</v>
          </cell>
          <cell r="AA10">
            <v>299868</v>
          </cell>
          <cell r="AB10">
            <v>2858928</v>
          </cell>
          <cell r="AC10">
            <v>876546</v>
          </cell>
          <cell r="AD10">
            <v>0</v>
          </cell>
          <cell r="AE10">
            <v>0</v>
          </cell>
          <cell r="AF10">
            <v>0</v>
          </cell>
        </row>
        <row r="11">
          <cell r="C11">
            <v>75552738</v>
          </cell>
          <cell r="D11">
            <v>10949549</v>
          </cell>
          <cell r="E11">
            <v>0</v>
          </cell>
          <cell r="F11">
            <v>26843124</v>
          </cell>
          <cell r="G11">
            <v>570528</v>
          </cell>
          <cell r="H11">
            <v>1366720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778654</v>
          </cell>
          <cell r="O11">
            <v>8845037</v>
          </cell>
          <cell r="P11">
            <v>0</v>
          </cell>
          <cell r="Q11">
            <v>0</v>
          </cell>
          <cell r="R11">
            <v>0</v>
          </cell>
          <cell r="S11">
            <v>170672</v>
          </cell>
          <cell r="T11">
            <v>0</v>
          </cell>
          <cell r="U11">
            <v>691831</v>
          </cell>
          <cell r="V11">
            <v>0</v>
          </cell>
          <cell r="W11">
            <v>0</v>
          </cell>
          <cell r="X11">
            <v>3412189</v>
          </cell>
          <cell r="Y11">
            <v>0</v>
          </cell>
          <cell r="Z11">
            <v>0</v>
          </cell>
          <cell r="AA11">
            <v>699286</v>
          </cell>
          <cell r="AB11">
            <v>2626453</v>
          </cell>
          <cell r="AC11">
            <v>1325068</v>
          </cell>
          <cell r="AD11">
            <v>0</v>
          </cell>
          <cell r="AE11">
            <v>0</v>
          </cell>
          <cell r="AF11">
            <v>0</v>
          </cell>
        </row>
        <row r="12">
          <cell r="C12">
            <v>98428985</v>
          </cell>
          <cell r="D12">
            <v>15442857</v>
          </cell>
          <cell r="E12">
            <v>0</v>
          </cell>
          <cell r="F12">
            <v>27526908</v>
          </cell>
          <cell r="G12">
            <v>637605</v>
          </cell>
          <cell r="H12">
            <v>1020128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712196</v>
          </cell>
          <cell r="O12">
            <v>3139550</v>
          </cell>
          <cell r="P12">
            <v>0</v>
          </cell>
          <cell r="Q12">
            <v>0</v>
          </cell>
          <cell r="R12">
            <v>0</v>
          </cell>
          <cell r="S12">
            <v>45469</v>
          </cell>
          <cell r="T12">
            <v>0</v>
          </cell>
          <cell r="U12">
            <v>2975569</v>
          </cell>
          <cell r="V12">
            <v>0</v>
          </cell>
          <cell r="W12">
            <v>0</v>
          </cell>
          <cell r="X12">
            <v>3607060</v>
          </cell>
          <cell r="Y12">
            <v>0</v>
          </cell>
          <cell r="Z12">
            <v>0</v>
          </cell>
          <cell r="AA12">
            <v>586653</v>
          </cell>
          <cell r="AB12">
            <v>4348831</v>
          </cell>
          <cell r="AC12">
            <v>1584718</v>
          </cell>
          <cell r="AD12">
            <v>0</v>
          </cell>
          <cell r="AE12">
            <v>0</v>
          </cell>
          <cell r="AF12">
            <v>0</v>
          </cell>
        </row>
        <row r="13">
          <cell r="C13">
            <v>75913898</v>
          </cell>
          <cell r="D13">
            <v>12182521</v>
          </cell>
          <cell r="E13">
            <v>0</v>
          </cell>
          <cell r="F13">
            <v>27566998</v>
          </cell>
          <cell r="G13">
            <v>434065</v>
          </cell>
          <cell r="H13">
            <v>1540653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557900</v>
          </cell>
          <cell r="O13">
            <v>3002795</v>
          </cell>
          <cell r="P13">
            <v>0</v>
          </cell>
          <cell r="Q13">
            <v>0</v>
          </cell>
          <cell r="R13">
            <v>0</v>
          </cell>
          <cell r="S13">
            <v>44000</v>
          </cell>
          <cell r="T13">
            <v>0</v>
          </cell>
          <cell r="U13">
            <v>1492588</v>
          </cell>
          <cell r="V13">
            <v>0</v>
          </cell>
          <cell r="W13">
            <v>0</v>
          </cell>
          <cell r="X13">
            <v>4198275</v>
          </cell>
          <cell r="Y13">
            <v>0</v>
          </cell>
          <cell r="Z13">
            <v>0</v>
          </cell>
          <cell r="AA13">
            <v>627862</v>
          </cell>
          <cell r="AB13">
            <v>3079194</v>
          </cell>
          <cell r="AC13">
            <v>1306407</v>
          </cell>
          <cell r="AD13">
            <v>0</v>
          </cell>
          <cell r="AE13">
            <v>0</v>
          </cell>
          <cell r="AF13">
            <v>0</v>
          </cell>
        </row>
        <row r="14">
          <cell r="C14">
            <v>128139567</v>
          </cell>
          <cell r="D14">
            <v>10837068</v>
          </cell>
          <cell r="E14">
            <v>0</v>
          </cell>
          <cell r="F14">
            <v>38333498</v>
          </cell>
          <cell r="G14">
            <v>408085</v>
          </cell>
          <cell r="H14">
            <v>1592249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880473</v>
          </cell>
          <cell r="O14">
            <v>4971966</v>
          </cell>
          <cell r="P14">
            <v>0</v>
          </cell>
          <cell r="Q14">
            <v>0</v>
          </cell>
          <cell r="R14">
            <v>0</v>
          </cell>
          <cell r="S14">
            <v>191633</v>
          </cell>
          <cell r="T14">
            <v>0</v>
          </cell>
          <cell r="U14">
            <v>945230</v>
          </cell>
          <cell r="V14">
            <v>0</v>
          </cell>
          <cell r="W14">
            <v>0</v>
          </cell>
          <cell r="X14">
            <v>3872206</v>
          </cell>
          <cell r="Y14">
            <v>0</v>
          </cell>
          <cell r="Z14">
            <v>0</v>
          </cell>
          <cell r="AA14">
            <v>1080690</v>
          </cell>
          <cell r="AB14">
            <v>4664698</v>
          </cell>
          <cell r="AC14">
            <v>1959174</v>
          </cell>
          <cell r="AD14">
            <v>0</v>
          </cell>
          <cell r="AE14">
            <v>0</v>
          </cell>
          <cell r="AF14">
            <v>0</v>
          </cell>
        </row>
        <row r="15">
          <cell r="C15">
            <v>130785448</v>
          </cell>
          <cell r="D15">
            <v>21722822</v>
          </cell>
          <cell r="E15">
            <v>0</v>
          </cell>
          <cell r="F15">
            <v>37990221</v>
          </cell>
          <cell r="G15">
            <v>660540</v>
          </cell>
          <cell r="H15">
            <v>652725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922323</v>
          </cell>
          <cell r="O15">
            <v>4600335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765403</v>
          </cell>
          <cell r="V15">
            <v>0</v>
          </cell>
          <cell r="W15">
            <v>0</v>
          </cell>
          <cell r="X15">
            <v>4339348</v>
          </cell>
          <cell r="Y15">
            <v>0</v>
          </cell>
          <cell r="Z15">
            <v>0</v>
          </cell>
          <cell r="AA15">
            <v>867875</v>
          </cell>
          <cell r="AB15">
            <v>5986640</v>
          </cell>
          <cell r="AC15">
            <v>2092937</v>
          </cell>
          <cell r="AD15">
            <v>0</v>
          </cell>
          <cell r="AE15">
            <v>0</v>
          </cell>
          <cell r="AF15">
            <v>0</v>
          </cell>
        </row>
        <row r="16">
          <cell r="C16">
            <v>95130474</v>
          </cell>
          <cell r="D16">
            <v>7452098</v>
          </cell>
          <cell r="E16">
            <v>0</v>
          </cell>
          <cell r="F16">
            <v>25354730</v>
          </cell>
          <cell r="G16">
            <v>446128</v>
          </cell>
          <cell r="H16">
            <v>1091839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3901567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612668</v>
          </cell>
          <cell r="V16">
            <v>0</v>
          </cell>
          <cell r="W16">
            <v>0</v>
          </cell>
          <cell r="X16">
            <v>3366779</v>
          </cell>
          <cell r="Y16">
            <v>0</v>
          </cell>
          <cell r="Z16">
            <v>0</v>
          </cell>
          <cell r="AA16">
            <v>672231</v>
          </cell>
          <cell r="AB16">
            <v>3044794</v>
          </cell>
          <cell r="AC16">
            <v>1410733</v>
          </cell>
          <cell r="AD16">
            <v>0</v>
          </cell>
          <cell r="AE16">
            <v>0</v>
          </cell>
          <cell r="AF16">
            <v>0</v>
          </cell>
        </row>
        <row r="17">
          <cell r="C17">
            <v>98076919</v>
          </cell>
          <cell r="D17">
            <v>19160636</v>
          </cell>
          <cell r="E17">
            <v>0</v>
          </cell>
          <cell r="F17">
            <v>32917151</v>
          </cell>
          <cell r="G17">
            <v>532955</v>
          </cell>
          <cell r="H17">
            <v>1301603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741828</v>
          </cell>
          <cell r="O17">
            <v>3612982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837003</v>
          </cell>
          <cell r="V17">
            <v>0</v>
          </cell>
          <cell r="W17">
            <v>0</v>
          </cell>
          <cell r="X17">
            <v>4119429</v>
          </cell>
          <cell r="Y17">
            <v>0</v>
          </cell>
          <cell r="Z17">
            <v>0</v>
          </cell>
          <cell r="AA17">
            <v>1007334</v>
          </cell>
          <cell r="AB17">
            <v>4445759</v>
          </cell>
          <cell r="AC17">
            <v>1667536</v>
          </cell>
          <cell r="AD17">
            <v>0</v>
          </cell>
          <cell r="AE17">
            <v>0</v>
          </cell>
          <cell r="AF17">
            <v>0</v>
          </cell>
        </row>
        <row r="18">
          <cell r="C18">
            <v>143021691</v>
          </cell>
          <cell r="D18">
            <v>18089575</v>
          </cell>
          <cell r="E18">
            <v>0</v>
          </cell>
          <cell r="F18">
            <v>41298252</v>
          </cell>
          <cell r="G18">
            <v>653433</v>
          </cell>
          <cell r="H18">
            <v>1522232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1012622</v>
          </cell>
          <cell r="O18">
            <v>5484259</v>
          </cell>
          <cell r="P18">
            <v>0</v>
          </cell>
          <cell r="Q18">
            <v>0</v>
          </cell>
          <cell r="R18">
            <v>0</v>
          </cell>
          <cell r="S18">
            <v>487973</v>
          </cell>
          <cell r="T18">
            <v>0</v>
          </cell>
          <cell r="U18">
            <v>1890390</v>
          </cell>
          <cell r="V18">
            <v>0</v>
          </cell>
          <cell r="W18">
            <v>0</v>
          </cell>
          <cell r="X18">
            <v>4135699</v>
          </cell>
          <cell r="Y18">
            <v>0</v>
          </cell>
          <cell r="Z18">
            <v>0</v>
          </cell>
          <cell r="AA18">
            <v>1340538</v>
          </cell>
          <cell r="AB18">
            <v>5196489</v>
          </cell>
          <cell r="AC18">
            <v>2241332</v>
          </cell>
          <cell r="AD18">
            <v>0</v>
          </cell>
          <cell r="AE18">
            <v>0</v>
          </cell>
          <cell r="AF18">
            <v>0</v>
          </cell>
        </row>
        <row r="19">
          <cell r="C19">
            <v>176340755</v>
          </cell>
          <cell r="D19">
            <v>25100218</v>
          </cell>
          <cell r="E19">
            <v>0</v>
          </cell>
          <cell r="F19">
            <v>49954451</v>
          </cell>
          <cell r="G19">
            <v>829332</v>
          </cell>
          <cell r="H19">
            <v>2005768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1114238</v>
          </cell>
          <cell r="O19">
            <v>6235965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1785359</v>
          </cell>
          <cell r="V19">
            <v>0</v>
          </cell>
          <cell r="W19">
            <v>0</v>
          </cell>
          <cell r="X19">
            <v>4387622</v>
          </cell>
          <cell r="Y19">
            <v>0</v>
          </cell>
          <cell r="Z19">
            <v>0</v>
          </cell>
          <cell r="AA19">
            <v>1172012</v>
          </cell>
          <cell r="AB19">
            <v>8422778</v>
          </cell>
          <cell r="AC19">
            <v>2773485</v>
          </cell>
          <cell r="AD19">
            <v>0</v>
          </cell>
          <cell r="AE19">
            <v>0</v>
          </cell>
          <cell r="AF19">
            <v>0</v>
          </cell>
        </row>
        <row r="20">
          <cell r="C20">
            <v>69795249</v>
          </cell>
          <cell r="D20">
            <v>16400281</v>
          </cell>
          <cell r="E20">
            <v>0</v>
          </cell>
          <cell r="F20">
            <v>27944069</v>
          </cell>
          <cell r="G20">
            <v>519329</v>
          </cell>
          <cell r="H20">
            <v>1534851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377248</v>
          </cell>
          <cell r="O20">
            <v>2412143</v>
          </cell>
          <cell r="P20">
            <v>0</v>
          </cell>
          <cell r="Q20">
            <v>0</v>
          </cell>
          <cell r="R20">
            <v>0</v>
          </cell>
          <cell r="S20">
            <v>182794</v>
          </cell>
          <cell r="T20">
            <v>0</v>
          </cell>
          <cell r="U20">
            <v>760099</v>
          </cell>
          <cell r="V20">
            <v>0</v>
          </cell>
          <cell r="W20">
            <v>0</v>
          </cell>
          <cell r="X20">
            <v>3484337</v>
          </cell>
          <cell r="Y20">
            <v>0</v>
          </cell>
          <cell r="Z20">
            <v>0</v>
          </cell>
          <cell r="AA20">
            <v>809123</v>
          </cell>
          <cell r="AB20">
            <v>4660118</v>
          </cell>
          <cell r="AC20">
            <v>1288796</v>
          </cell>
          <cell r="AD20">
            <v>0</v>
          </cell>
          <cell r="AE20">
            <v>0</v>
          </cell>
          <cell r="AF20">
            <v>0</v>
          </cell>
        </row>
        <row r="21">
          <cell r="C21">
            <v>89056582</v>
          </cell>
          <cell r="D21">
            <v>18337201</v>
          </cell>
          <cell r="E21">
            <v>0</v>
          </cell>
          <cell r="F21">
            <v>38413738</v>
          </cell>
          <cell r="G21">
            <v>373071</v>
          </cell>
          <cell r="H21">
            <v>1569753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339966</v>
          </cell>
          <cell r="O21">
            <v>2761738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805194</v>
          </cell>
          <cell r="V21">
            <v>0</v>
          </cell>
          <cell r="W21">
            <v>0</v>
          </cell>
          <cell r="X21">
            <v>4207676</v>
          </cell>
          <cell r="Y21">
            <v>0</v>
          </cell>
          <cell r="Z21">
            <v>0</v>
          </cell>
          <cell r="AA21">
            <v>655132</v>
          </cell>
          <cell r="AB21">
            <v>6635329</v>
          </cell>
          <cell r="AC21">
            <v>1631554</v>
          </cell>
          <cell r="AD21">
            <v>0</v>
          </cell>
          <cell r="AE21">
            <v>0</v>
          </cell>
          <cell r="AF21">
            <v>0</v>
          </cell>
        </row>
        <row r="22">
          <cell r="C22">
            <v>96119553</v>
          </cell>
          <cell r="D22">
            <v>3678172</v>
          </cell>
          <cell r="E22">
            <v>0</v>
          </cell>
          <cell r="F22">
            <v>26004539</v>
          </cell>
          <cell r="G22">
            <v>392111</v>
          </cell>
          <cell r="H22">
            <v>1208260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3180023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350133</v>
          </cell>
          <cell r="V22">
            <v>0</v>
          </cell>
          <cell r="W22">
            <v>0</v>
          </cell>
          <cell r="X22">
            <v>4323125</v>
          </cell>
          <cell r="Y22">
            <v>0</v>
          </cell>
          <cell r="Z22">
            <v>0</v>
          </cell>
          <cell r="AA22">
            <v>796932</v>
          </cell>
          <cell r="AB22">
            <v>2951398</v>
          </cell>
          <cell r="AC22">
            <v>1390042</v>
          </cell>
          <cell r="AD22">
            <v>0</v>
          </cell>
          <cell r="AE22">
            <v>0</v>
          </cell>
          <cell r="AF22">
            <v>0</v>
          </cell>
        </row>
        <row r="23">
          <cell r="C23">
            <v>231035817</v>
          </cell>
          <cell r="D23">
            <v>23318710</v>
          </cell>
          <cell r="E23">
            <v>0</v>
          </cell>
          <cell r="F23">
            <v>62454079</v>
          </cell>
          <cell r="G23">
            <v>646696</v>
          </cell>
          <cell r="H23">
            <v>1962866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648810</v>
          </cell>
          <cell r="O23">
            <v>5129524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665935</v>
          </cell>
          <cell r="V23">
            <v>0</v>
          </cell>
          <cell r="W23">
            <v>0</v>
          </cell>
          <cell r="X23">
            <v>4836614</v>
          </cell>
          <cell r="Y23">
            <v>0</v>
          </cell>
          <cell r="Z23">
            <v>0</v>
          </cell>
          <cell r="AA23">
            <v>1091051</v>
          </cell>
          <cell r="AB23">
            <v>7838122</v>
          </cell>
          <cell r="AC23">
            <v>3396282</v>
          </cell>
          <cell r="AD23">
            <v>0</v>
          </cell>
          <cell r="AE23">
            <v>0</v>
          </cell>
          <cell r="AF23">
            <v>0</v>
          </cell>
        </row>
        <row r="24">
          <cell r="C24">
            <v>90189014</v>
          </cell>
          <cell r="D24">
            <v>15441216</v>
          </cell>
          <cell r="E24">
            <v>0</v>
          </cell>
          <cell r="F24">
            <v>29688577</v>
          </cell>
          <cell r="G24">
            <v>459815</v>
          </cell>
          <cell r="H24">
            <v>1107628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564604</v>
          </cell>
          <cell r="O24">
            <v>3408630</v>
          </cell>
          <cell r="P24">
            <v>0</v>
          </cell>
          <cell r="Q24">
            <v>0</v>
          </cell>
          <cell r="R24">
            <v>0</v>
          </cell>
          <cell r="S24">
            <v>24000</v>
          </cell>
          <cell r="T24">
            <v>0</v>
          </cell>
          <cell r="U24">
            <v>1171413</v>
          </cell>
          <cell r="V24">
            <v>0</v>
          </cell>
          <cell r="W24">
            <v>0</v>
          </cell>
          <cell r="X24">
            <v>3420076</v>
          </cell>
          <cell r="Y24">
            <v>0</v>
          </cell>
          <cell r="Z24">
            <v>0</v>
          </cell>
          <cell r="AA24">
            <v>587231</v>
          </cell>
          <cell r="AB24">
            <v>4274130</v>
          </cell>
          <cell r="AC24">
            <v>1503406</v>
          </cell>
          <cell r="AD24">
            <v>0</v>
          </cell>
          <cell r="AE24">
            <v>0</v>
          </cell>
          <cell r="AF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2"/>
  <sheetViews>
    <sheetView tabSelected="1" topLeftCell="A35" workbookViewId="0">
      <selection sqref="A1:C72"/>
    </sheetView>
  </sheetViews>
  <sheetFormatPr defaultRowHeight="12.75"/>
  <cols>
    <col min="1" max="1" width="4.85546875" style="1" customWidth="1"/>
    <col min="2" max="2" width="74.140625" style="1" customWidth="1"/>
    <col min="3" max="3" width="30.5703125" style="1" customWidth="1"/>
    <col min="4" max="4" width="9.5703125" style="1" customWidth="1"/>
    <col min="5" max="5" width="4.85546875" style="1" customWidth="1"/>
    <col min="6" max="6" width="74.140625" style="1" customWidth="1"/>
    <col min="7" max="7" width="30.5703125" style="1" customWidth="1"/>
    <col min="8" max="8" width="9.140625" style="1"/>
    <col min="9" max="9" width="4.85546875" style="1" customWidth="1"/>
    <col min="10" max="10" width="74.140625" style="1" customWidth="1"/>
    <col min="11" max="11" width="30.5703125" style="1" customWidth="1"/>
    <col min="12" max="12" width="9.140625" style="1"/>
    <col min="13" max="13" width="4.85546875" style="1" customWidth="1"/>
    <col min="14" max="14" width="74.140625" style="1" customWidth="1"/>
    <col min="15" max="15" width="30.5703125" style="1" customWidth="1"/>
    <col min="16" max="16" width="9.140625" style="1"/>
    <col min="17" max="17" width="4.85546875" style="1" customWidth="1"/>
    <col min="18" max="18" width="74.140625" style="1" customWidth="1"/>
    <col min="19" max="19" width="30.5703125" style="1" customWidth="1"/>
    <col min="20" max="20" width="9.140625" style="1"/>
    <col min="21" max="21" width="4.85546875" style="1" customWidth="1"/>
    <col min="22" max="22" width="74.140625" style="1" customWidth="1"/>
    <col min="23" max="23" width="30.5703125" style="1" customWidth="1"/>
    <col min="24" max="24" width="9.140625" style="1"/>
    <col min="25" max="25" width="4.85546875" style="1" customWidth="1"/>
    <col min="26" max="26" width="74.140625" style="1" customWidth="1"/>
    <col min="27" max="27" width="30.5703125" style="1" customWidth="1"/>
    <col min="28" max="28" width="9.140625" style="1" customWidth="1"/>
    <col min="29" max="29" width="4.85546875" style="1" customWidth="1"/>
    <col min="30" max="30" width="74.140625" style="1" customWidth="1"/>
    <col min="31" max="31" width="30.5703125" style="1" customWidth="1"/>
    <col min="32" max="32" width="9.140625" style="1"/>
    <col min="33" max="33" width="4.85546875" style="1" customWidth="1"/>
    <col min="34" max="34" width="74.140625" style="1" customWidth="1"/>
    <col min="35" max="35" width="30.5703125" style="1" customWidth="1"/>
    <col min="36" max="36" width="9.140625" style="1"/>
    <col min="37" max="37" width="4.85546875" style="1" customWidth="1"/>
    <col min="38" max="38" width="74.140625" style="1" customWidth="1"/>
    <col min="39" max="39" width="30.5703125" style="1" customWidth="1"/>
    <col min="40" max="40" width="9.140625" style="1"/>
    <col min="41" max="41" width="4.85546875" style="1" customWidth="1"/>
    <col min="42" max="42" width="74.140625" style="1" customWidth="1"/>
    <col min="43" max="43" width="30.5703125" style="1" customWidth="1"/>
    <col min="44" max="44" width="9.140625" style="1"/>
    <col min="45" max="45" width="4.85546875" style="1" customWidth="1"/>
    <col min="46" max="46" width="74.140625" style="1" customWidth="1"/>
    <col min="47" max="47" width="30.5703125" style="1" customWidth="1"/>
    <col min="48" max="48" width="9.140625" style="1"/>
    <col min="49" max="49" width="4.85546875" style="1" customWidth="1"/>
    <col min="50" max="50" width="74.140625" style="1" customWidth="1"/>
    <col min="51" max="51" width="30.5703125" style="1" customWidth="1"/>
    <col min="52" max="52" width="9.140625" style="1"/>
    <col min="53" max="53" width="4.85546875" style="1" customWidth="1"/>
    <col min="54" max="54" width="74.140625" style="1" customWidth="1"/>
    <col min="55" max="55" width="30.5703125" style="1" customWidth="1"/>
    <col min="56" max="56" width="9.140625" style="1"/>
    <col min="57" max="57" width="4.85546875" style="1" customWidth="1"/>
    <col min="58" max="58" width="74.140625" style="1" customWidth="1"/>
    <col min="59" max="59" width="30.5703125" style="1" customWidth="1"/>
    <col min="60" max="60" width="9.140625" style="1"/>
    <col min="61" max="61" width="4.85546875" style="1" customWidth="1"/>
    <col min="62" max="62" width="74.140625" style="1" customWidth="1"/>
    <col min="63" max="63" width="30.5703125" style="1" customWidth="1"/>
    <col min="64" max="64" width="9.140625" style="1"/>
    <col min="65" max="65" width="4.85546875" style="1" customWidth="1"/>
    <col min="66" max="66" width="74.140625" style="1" customWidth="1"/>
    <col min="67" max="67" width="30.5703125" style="1" customWidth="1"/>
    <col min="68" max="68" width="9.140625" style="1"/>
    <col min="69" max="69" width="4.85546875" style="1" customWidth="1"/>
    <col min="70" max="70" width="74.140625" style="1" customWidth="1"/>
    <col min="71" max="71" width="30.5703125" style="1" customWidth="1"/>
    <col min="72" max="16384" width="9.140625" style="1"/>
  </cols>
  <sheetData>
    <row r="1" spans="1:71" ht="15">
      <c r="AB1" s="2"/>
    </row>
    <row r="2" spans="1:71" ht="15.75" customHeight="1">
      <c r="A2" s="50" t="s">
        <v>0</v>
      </c>
      <c r="B2" s="50"/>
      <c r="C2" s="50"/>
      <c r="E2" s="50" t="s">
        <v>1</v>
      </c>
      <c r="F2" s="50"/>
      <c r="G2" s="50"/>
      <c r="I2" s="50" t="s">
        <v>2</v>
      </c>
      <c r="J2" s="50"/>
      <c r="K2" s="50"/>
      <c r="M2" s="50" t="s">
        <v>3</v>
      </c>
      <c r="N2" s="50"/>
      <c r="O2" s="50"/>
      <c r="Q2" s="50" t="s">
        <v>4</v>
      </c>
      <c r="R2" s="50"/>
      <c r="S2" s="50"/>
      <c r="U2" s="50" t="s">
        <v>5</v>
      </c>
      <c r="V2" s="50"/>
      <c r="W2" s="50"/>
      <c r="Y2" s="50" t="s">
        <v>6</v>
      </c>
      <c r="Z2" s="50"/>
      <c r="AA2" s="50"/>
      <c r="AB2" s="2"/>
      <c r="AC2" s="50" t="s">
        <v>7</v>
      </c>
      <c r="AD2" s="50"/>
      <c r="AE2" s="50"/>
      <c r="AG2" s="50" t="s">
        <v>8</v>
      </c>
      <c r="AH2" s="50"/>
      <c r="AI2" s="50"/>
      <c r="AK2" s="50" t="s">
        <v>9</v>
      </c>
      <c r="AL2" s="50"/>
      <c r="AM2" s="50"/>
      <c r="AO2" s="50" t="s">
        <v>10</v>
      </c>
      <c r="AP2" s="50"/>
      <c r="AQ2" s="50"/>
      <c r="AS2" s="50" t="s">
        <v>11</v>
      </c>
      <c r="AT2" s="50"/>
      <c r="AU2" s="50"/>
      <c r="AW2" s="50" t="s">
        <v>12</v>
      </c>
      <c r="AX2" s="50"/>
      <c r="AY2" s="50"/>
      <c r="BA2" s="50" t="s">
        <v>13</v>
      </c>
      <c r="BB2" s="50"/>
      <c r="BC2" s="50"/>
      <c r="BE2" s="50" t="s">
        <v>14</v>
      </c>
      <c r="BF2" s="50"/>
      <c r="BG2" s="50"/>
      <c r="BI2" s="50" t="s">
        <v>15</v>
      </c>
      <c r="BJ2" s="50"/>
      <c r="BK2" s="50"/>
      <c r="BM2" s="50" t="s">
        <v>16</v>
      </c>
      <c r="BN2" s="50"/>
      <c r="BO2" s="50"/>
      <c r="BQ2" s="50" t="s">
        <v>17</v>
      </c>
      <c r="BR2" s="50"/>
      <c r="BS2" s="50"/>
    </row>
    <row r="3" spans="1:71" ht="15.75" customHeight="1">
      <c r="A3" s="50" t="s">
        <v>18</v>
      </c>
      <c r="B3" s="50"/>
      <c r="C3" s="50"/>
      <c r="E3" s="50" t="s">
        <v>18</v>
      </c>
      <c r="F3" s="50"/>
      <c r="G3" s="50"/>
      <c r="I3" s="50" t="s">
        <v>18</v>
      </c>
      <c r="J3" s="50"/>
      <c r="K3" s="50"/>
      <c r="M3" s="50" t="s">
        <v>18</v>
      </c>
      <c r="N3" s="50"/>
      <c r="O3" s="50"/>
      <c r="Q3" s="50" t="s">
        <v>18</v>
      </c>
      <c r="R3" s="50"/>
      <c r="S3" s="50"/>
      <c r="U3" s="50" t="s">
        <v>18</v>
      </c>
      <c r="V3" s="50"/>
      <c r="W3" s="50"/>
      <c r="Y3" s="50" t="s">
        <v>18</v>
      </c>
      <c r="Z3" s="50"/>
      <c r="AA3" s="50"/>
      <c r="AB3" s="2"/>
      <c r="AC3" s="50" t="s">
        <v>18</v>
      </c>
      <c r="AD3" s="50"/>
      <c r="AE3" s="50"/>
      <c r="AG3" s="50" t="s">
        <v>18</v>
      </c>
      <c r="AH3" s="50"/>
      <c r="AI3" s="50"/>
      <c r="AK3" s="50" t="s">
        <v>18</v>
      </c>
      <c r="AL3" s="50"/>
      <c r="AM3" s="50"/>
      <c r="AO3" s="50" t="s">
        <v>18</v>
      </c>
      <c r="AP3" s="50"/>
      <c r="AQ3" s="50"/>
      <c r="AS3" s="50" t="s">
        <v>18</v>
      </c>
      <c r="AT3" s="50"/>
      <c r="AU3" s="50"/>
      <c r="AW3" s="50" t="s">
        <v>18</v>
      </c>
      <c r="AX3" s="50"/>
      <c r="AY3" s="50"/>
      <c r="BA3" s="50" t="s">
        <v>18</v>
      </c>
      <c r="BB3" s="50"/>
      <c r="BC3" s="50"/>
      <c r="BE3" s="50" t="s">
        <v>18</v>
      </c>
      <c r="BF3" s="50"/>
      <c r="BG3" s="50"/>
      <c r="BI3" s="50" t="s">
        <v>18</v>
      </c>
      <c r="BJ3" s="50"/>
      <c r="BK3" s="50"/>
      <c r="BM3" s="50" t="s">
        <v>18</v>
      </c>
      <c r="BN3" s="50"/>
      <c r="BO3" s="50"/>
      <c r="BQ3" s="50" t="s">
        <v>19</v>
      </c>
      <c r="BR3" s="50"/>
      <c r="BS3" s="50"/>
    </row>
    <row r="4" spans="1:71" ht="15.75" thickBot="1">
      <c r="B4" s="3"/>
      <c r="C4" s="4" t="s">
        <v>20</v>
      </c>
      <c r="F4" s="3"/>
      <c r="G4" s="4" t="s">
        <v>20</v>
      </c>
      <c r="J4" s="3"/>
      <c r="K4" s="4" t="s">
        <v>20</v>
      </c>
      <c r="N4" s="3"/>
      <c r="O4" s="4" t="s">
        <v>20</v>
      </c>
      <c r="R4" s="3"/>
      <c r="S4" s="4" t="s">
        <v>20</v>
      </c>
      <c r="V4" s="3"/>
      <c r="W4" s="4" t="s">
        <v>20</v>
      </c>
      <c r="Z4" s="3"/>
      <c r="AA4" s="4" t="s">
        <v>20</v>
      </c>
      <c r="AB4" s="2"/>
      <c r="AD4" s="3"/>
      <c r="AE4" s="4" t="s">
        <v>20</v>
      </c>
      <c r="AH4" s="3"/>
      <c r="AI4" s="4" t="s">
        <v>20</v>
      </c>
      <c r="AL4" s="3"/>
      <c r="AM4" s="4" t="s">
        <v>20</v>
      </c>
      <c r="AP4" s="3"/>
      <c r="AQ4" s="4" t="s">
        <v>20</v>
      </c>
      <c r="AT4" s="3"/>
      <c r="AU4" s="4" t="s">
        <v>20</v>
      </c>
      <c r="AX4" s="3"/>
      <c r="AY4" s="4" t="s">
        <v>20</v>
      </c>
      <c r="BB4" s="3"/>
      <c r="BC4" s="4" t="s">
        <v>20</v>
      </c>
      <c r="BF4" s="3"/>
      <c r="BG4" s="4" t="s">
        <v>20</v>
      </c>
      <c r="BJ4" s="3"/>
      <c r="BK4" s="4" t="s">
        <v>20</v>
      </c>
      <c r="BN4" s="3"/>
      <c r="BO4" s="4" t="s">
        <v>20</v>
      </c>
      <c r="BR4" s="3"/>
      <c r="BS4" s="4" t="s">
        <v>20</v>
      </c>
    </row>
    <row r="5" spans="1:71" s="8" customFormat="1" ht="33.75" customHeight="1" thickBot="1">
      <c r="A5" s="5" t="s">
        <v>21</v>
      </c>
      <c r="B5" s="6" t="s">
        <v>22</v>
      </c>
      <c r="C5" s="7" t="s">
        <v>23</v>
      </c>
      <c r="E5" s="5" t="s">
        <v>21</v>
      </c>
      <c r="F5" s="6" t="s">
        <v>22</v>
      </c>
      <c r="G5" s="7" t="s">
        <v>23</v>
      </c>
      <c r="I5" s="5" t="s">
        <v>21</v>
      </c>
      <c r="J5" s="6" t="s">
        <v>22</v>
      </c>
      <c r="K5" s="7" t="s">
        <v>23</v>
      </c>
      <c r="M5" s="5" t="s">
        <v>21</v>
      </c>
      <c r="N5" s="6" t="s">
        <v>22</v>
      </c>
      <c r="O5" s="7" t="s">
        <v>23</v>
      </c>
      <c r="Q5" s="5" t="s">
        <v>21</v>
      </c>
      <c r="R5" s="6" t="s">
        <v>22</v>
      </c>
      <c r="S5" s="7" t="s">
        <v>23</v>
      </c>
      <c r="U5" s="5" t="s">
        <v>21</v>
      </c>
      <c r="V5" s="6" t="s">
        <v>22</v>
      </c>
      <c r="W5" s="7" t="s">
        <v>23</v>
      </c>
      <c r="Y5" s="5" t="s">
        <v>21</v>
      </c>
      <c r="Z5" s="6" t="s">
        <v>22</v>
      </c>
      <c r="AA5" s="7" t="s">
        <v>23</v>
      </c>
      <c r="AB5" s="9"/>
      <c r="AC5" s="5" t="s">
        <v>21</v>
      </c>
      <c r="AD5" s="6" t="s">
        <v>22</v>
      </c>
      <c r="AE5" s="7" t="s">
        <v>23</v>
      </c>
      <c r="AG5" s="5" t="s">
        <v>21</v>
      </c>
      <c r="AH5" s="6" t="s">
        <v>22</v>
      </c>
      <c r="AI5" s="7" t="s">
        <v>23</v>
      </c>
      <c r="AK5" s="5" t="s">
        <v>21</v>
      </c>
      <c r="AL5" s="6" t="s">
        <v>22</v>
      </c>
      <c r="AM5" s="7" t="s">
        <v>23</v>
      </c>
      <c r="AO5" s="5" t="s">
        <v>21</v>
      </c>
      <c r="AP5" s="6" t="s">
        <v>22</v>
      </c>
      <c r="AQ5" s="7" t="s">
        <v>23</v>
      </c>
      <c r="AS5" s="5" t="s">
        <v>21</v>
      </c>
      <c r="AT5" s="6" t="s">
        <v>22</v>
      </c>
      <c r="AU5" s="7" t="s">
        <v>23</v>
      </c>
      <c r="AW5" s="5" t="s">
        <v>21</v>
      </c>
      <c r="AX5" s="6" t="s">
        <v>22</v>
      </c>
      <c r="AY5" s="7" t="s">
        <v>23</v>
      </c>
      <c r="BA5" s="5" t="s">
        <v>21</v>
      </c>
      <c r="BB5" s="6" t="s">
        <v>22</v>
      </c>
      <c r="BC5" s="7" t="s">
        <v>23</v>
      </c>
      <c r="BE5" s="5" t="s">
        <v>21</v>
      </c>
      <c r="BF5" s="6" t="s">
        <v>22</v>
      </c>
      <c r="BG5" s="7" t="s">
        <v>23</v>
      </c>
      <c r="BI5" s="5" t="s">
        <v>21</v>
      </c>
      <c r="BJ5" s="6" t="s">
        <v>22</v>
      </c>
      <c r="BK5" s="7" t="s">
        <v>23</v>
      </c>
      <c r="BM5" s="5" t="s">
        <v>21</v>
      </c>
      <c r="BN5" s="6" t="s">
        <v>22</v>
      </c>
      <c r="BO5" s="7" t="s">
        <v>23</v>
      </c>
      <c r="BQ5" s="5" t="s">
        <v>21</v>
      </c>
      <c r="BR5" s="6" t="s">
        <v>22</v>
      </c>
      <c r="BS5" s="7" t="s">
        <v>23</v>
      </c>
    </row>
    <row r="6" spans="1:71" s="3" customFormat="1" ht="15">
      <c r="A6" s="10">
        <v>1</v>
      </c>
      <c r="B6" s="11" t="s">
        <v>24</v>
      </c>
      <c r="C6" s="12">
        <f>+C7+C8+C9+C10+C11</f>
        <v>14154880</v>
      </c>
      <c r="E6" s="10">
        <v>1</v>
      </c>
      <c r="F6" s="11" t="s">
        <v>24</v>
      </c>
      <c r="G6" s="12">
        <f>+G7+G8+G9+G10+G11</f>
        <v>6945079</v>
      </c>
      <c r="I6" s="10">
        <v>1</v>
      </c>
      <c r="J6" s="11" t="s">
        <v>24</v>
      </c>
      <c r="K6" s="12">
        <f>+K7+K8+K9+K10+K11</f>
        <v>5619786</v>
      </c>
      <c r="M6" s="10">
        <v>1</v>
      </c>
      <c r="N6" s="11" t="s">
        <v>24</v>
      </c>
      <c r="O6" s="12">
        <f>+O7+O8+O9+O10+O11</f>
        <v>3146706</v>
      </c>
      <c r="Q6" s="10">
        <v>1</v>
      </c>
      <c r="R6" s="11" t="s">
        <v>24</v>
      </c>
      <c r="S6" s="12">
        <f>+S7+S8+S9+S10+S11</f>
        <v>2442730</v>
      </c>
      <c r="U6" s="10">
        <v>1</v>
      </c>
      <c r="V6" s="11" t="s">
        <v>24</v>
      </c>
      <c r="W6" s="12">
        <f>+W7+W8+W9+W10+W11</f>
        <v>4684067</v>
      </c>
      <c r="Y6" s="10">
        <v>1</v>
      </c>
      <c r="Z6" s="11" t="s">
        <v>24</v>
      </c>
      <c r="AA6" s="12">
        <f>+AA7+AA8+AA9+AA10+AA11</f>
        <v>4020880</v>
      </c>
      <c r="AB6" s="13"/>
      <c r="AC6" s="10">
        <v>1</v>
      </c>
      <c r="AD6" s="11" t="s">
        <v>24</v>
      </c>
      <c r="AE6" s="12">
        <f>+AE7+AE8+AE9+AE10+AE11</f>
        <v>4110274</v>
      </c>
      <c r="AG6" s="10">
        <v>1</v>
      </c>
      <c r="AH6" s="11" t="s">
        <v>24</v>
      </c>
      <c r="AI6" s="12">
        <f>+AI7+AI8+AI9+AI10+AI11</f>
        <v>4901343</v>
      </c>
      <c r="AK6" s="10">
        <v>1</v>
      </c>
      <c r="AL6" s="11" t="s">
        <v>24</v>
      </c>
      <c r="AM6" s="12">
        <f>+AM7+AM8+AM9+AM10+AM11</f>
        <v>5219217</v>
      </c>
      <c r="AO6" s="10">
        <v>1</v>
      </c>
      <c r="AP6" s="11" t="s">
        <v>24</v>
      </c>
      <c r="AQ6" s="12">
        <f>+AQ7+AQ8+AQ9+AQ10+AQ11</f>
        <v>7517813</v>
      </c>
      <c r="AS6" s="10">
        <v>1</v>
      </c>
      <c r="AT6" s="11" t="s">
        <v>24</v>
      </c>
      <c r="AU6" s="12">
        <f>+AU7+AU8+AU9+AU10+AU11</f>
        <v>4020324</v>
      </c>
      <c r="AW6" s="10">
        <v>1</v>
      </c>
      <c r="AX6" s="11" t="s">
        <v>24</v>
      </c>
      <c r="AY6" s="12">
        <f>+AY7+AY8+AY9+AY10+AY11</f>
        <v>7590827</v>
      </c>
      <c r="BA6" s="10">
        <v>1</v>
      </c>
      <c r="BB6" s="11" t="s">
        <v>24</v>
      </c>
      <c r="BC6" s="12">
        <f>+BC7+BC8+BC9+BC10+BC11</f>
        <v>580967</v>
      </c>
      <c r="BE6" s="10">
        <v>1</v>
      </c>
      <c r="BF6" s="11" t="s">
        <v>24</v>
      </c>
      <c r="BG6" s="12">
        <f>+BG7+BG8+BG9+BG10+BG11</f>
        <v>12731041</v>
      </c>
      <c r="BI6" s="10">
        <v>1</v>
      </c>
      <c r="BJ6" s="11" t="s">
        <v>24</v>
      </c>
      <c r="BK6" s="12">
        <f>+BK7+BK8+BK9+BK10+BK11</f>
        <v>7841649</v>
      </c>
      <c r="BM6" s="10">
        <v>1</v>
      </c>
      <c r="BN6" s="11" t="s">
        <v>24</v>
      </c>
      <c r="BO6" s="12">
        <f>+BO7+BO8+BO9+BO10+BO11</f>
        <v>1039308658</v>
      </c>
      <c r="BQ6" s="10">
        <v>1</v>
      </c>
      <c r="BR6" s="11" t="s">
        <v>24</v>
      </c>
      <c r="BS6" s="12">
        <f>+BS7+BS8+BS9+BS10+BS11</f>
        <v>1134836241</v>
      </c>
    </row>
    <row r="7" spans="1:71" ht="15">
      <c r="A7" s="14" t="s">
        <v>25</v>
      </c>
      <c r="B7" s="15" t="s">
        <v>26</v>
      </c>
      <c r="C7" s="16">
        <f>+[1]даромадлар!$AI9</f>
        <v>0</v>
      </c>
      <c r="E7" s="14" t="s">
        <v>25</v>
      </c>
      <c r="F7" s="15" t="s">
        <v>26</v>
      </c>
      <c r="G7" s="16">
        <f>+[1]даромадлар!$AI10</f>
        <v>2599690</v>
      </c>
      <c r="I7" s="14" t="s">
        <v>25</v>
      </c>
      <c r="J7" s="15" t="s">
        <v>26</v>
      </c>
      <c r="K7" s="16">
        <f>+[1]даромадлар!$AI11</f>
        <v>1942101</v>
      </c>
      <c r="M7" s="14" t="s">
        <v>25</v>
      </c>
      <c r="N7" s="15" t="s">
        <v>26</v>
      </c>
      <c r="O7" s="16">
        <f>+[1]даромадлар!$AI12</f>
        <v>0</v>
      </c>
      <c r="Q7" s="14" t="s">
        <v>25</v>
      </c>
      <c r="R7" s="15" t="s">
        <v>26</v>
      </c>
      <c r="S7" s="16">
        <f>+[1]даромадлар!$AI13</f>
        <v>0</v>
      </c>
      <c r="U7" s="14" t="s">
        <v>25</v>
      </c>
      <c r="V7" s="15" t="s">
        <v>26</v>
      </c>
      <c r="W7" s="16">
        <f>+[1]даромадлар!$AI14</f>
        <v>1572163</v>
      </c>
      <c r="Y7" s="14" t="s">
        <v>25</v>
      </c>
      <c r="Z7" s="15" t="s">
        <v>26</v>
      </c>
      <c r="AA7" s="16">
        <f>+[1]даромадлар!$AI15</f>
        <v>147113</v>
      </c>
      <c r="AB7" s="2"/>
      <c r="AC7" s="14" t="s">
        <v>25</v>
      </c>
      <c r="AD7" s="15" t="s">
        <v>26</v>
      </c>
      <c r="AE7" s="16">
        <f>+[1]даромадлар!$AI16</f>
        <v>3048759</v>
      </c>
      <c r="AG7" s="14" t="s">
        <v>25</v>
      </c>
      <c r="AH7" s="15" t="s">
        <v>26</v>
      </c>
      <c r="AI7" s="16">
        <f>+[1]даромадлар!$AI17</f>
        <v>825374</v>
      </c>
      <c r="AK7" s="14" t="s">
        <v>25</v>
      </c>
      <c r="AL7" s="15" t="s">
        <v>26</v>
      </c>
      <c r="AM7" s="16">
        <f>+[1]даромадлар!$AI18</f>
        <v>0</v>
      </c>
      <c r="AO7" s="14" t="s">
        <v>25</v>
      </c>
      <c r="AP7" s="15" t="s">
        <v>26</v>
      </c>
      <c r="AQ7" s="16">
        <f>+[1]даромадлар!$AI19</f>
        <v>0</v>
      </c>
      <c r="AS7" s="14" t="s">
        <v>25</v>
      </c>
      <c r="AT7" s="15" t="s">
        <v>26</v>
      </c>
      <c r="AU7" s="16">
        <f>+[1]даромадлар!$AI20</f>
        <v>1481164</v>
      </c>
      <c r="AW7" s="14" t="s">
        <v>25</v>
      </c>
      <c r="AX7" s="15" t="s">
        <v>26</v>
      </c>
      <c r="AY7" s="16">
        <f>+[1]даромадлар!$AI21</f>
        <v>0</v>
      </c>
      <c r="BA7" s="14" t="s">
        <v>25</v>
      </c>
      <c r="BB7" s="15" t="s">
        <v>26</v>
      </c>
      <c r="BC7" s="16">
        <f>+[1]даромадлар!$AI22</f>
        <v>0</v>
      </c>
      <c r="BE7" s="14" t="s">
        <v>25</v>
      </c>
      <c r="BF7" s="15" t="s">
        <v>26</v>
      </c>
      <c r="BG7" s="16">
        <f>+[1]даромадлар!$AI23</f>
        <v>0</v>
      </c>
      <c r="BI7" s="14" t="s">
        <v>25</v>
      </c>
      <c r="BJ7" s="15" t="s">
        <v>26</v>
      </c>
      <c r="BK7" s="16">
        <f>+[1]даромадлар!$AI24</f>
        <v>0</v>
      </c>
      <c r="BM7" s="14" t="s">
        <v>25</v>
      </c>
      <c r="BN7" s="15" t="s">
        <v>26</v>
      </c>
      <c r="BO7" s="16">
        <f>+[1]даромадлар!$AI8</f>
        <v>214869636</v>
      </c>
      <c r="BQ7" s="14" t="s">
        <v>25</v>
      </c>
      <c r="BR7" s="15" t="s">
        <v>26</v>
      </c>
      <c r="BS7" s="16">
        <f t="shared" ref="BS7:BS11" si="0">+C7+G7+K7+O7+S7+W7+AA7+AE7+AI7+AM7+AQ7+AU7+AY7+BC7+BG7+BK7+BO7</f>
        <v>226486000</v>
      </c>
    </row>
    <row r="8" spans="1:71" ht="28.5">
      <c r="A8" s="17" t="s">
        <v>27</v>
      </c>
      <c r="B8" s="18" t="s">
        <v>28</v>
      </c>
      <c r="C8" s="19">
        <f>+[1]даромадлар!$BS9</f>
        <v>3313686</v>
      </c>
      <c r="E8" s="17" t="s">
        <v>27</v>
      </c>
      <c r="F8" s="18" t="s">
        <v>28</v>
      </c>
      <c r="G8" s="19">
        <f>+[1]даромадлар!$BS10</f>
        <v>2890414</v>
      </c>
      <c r="I8" s="17" t="s">
        <v>27</v>
      </c>
      <c r="J8" s="18" t="s">
        <v>28</v>
      </c>
      <c r="K8" s="19">
        <f>+[1]даромадлар!$BS11</f>
        <v>2575781</v>
      </c>
      <c r="M8" s="17" t="s">
        <v>27</v>
      </c>
      <c r="N8" s="18" t="s">
        <v>28</v>
      </c>
      <c r="O8" s="19">
        <f>+[1]даромадлар!$BS12</f>
        <v>1840999</v>
      </c>
      <c r="Q8" s="17" t="s">
        <v>27</v>
      </c>
      <c r="R8" s="18" t="s">
        <v>28</v>
      </c>
      <c r="S8" s="19">
        <f>+[1]даромадлар!$BS13</f>
        <v>1264577</v>
      </c>
      <c r="U8" s="17" t="s">
        <v>27</v>
      </c>
      <c r="V8" s="18" t="s">
        <v>28</v>
      </c>
      <c r="W8" s="19">
        <f>+[1]даромадлар!$BS14</f>
        <v>1457299</v>
      </c>
      <c r="Y8" s="17" t="s">
        <v>27</v>
      </c>
      <c r="Z8" s="18" t="s">
        <v>28</v>
      </c>
      <c r="AA8" s="19">
        <f>+[1]даромадлар!$BS15</f>
        <v>2104953</v>
      </c>
      <c r="AB8" s="2"/>
      <c r="AC8" s="17" t="s">
        <v>27</v>
      </c>
      <c r="AD8" s="18" t="s">
        <v>28</v>
      </c>
      <c r="AE8" s="19">
        <f>+[1]даромадлар!$BS16</f>
        <v>631486</v>
      </c>
      <c r="AG8" s="17" t="s">
        <v>27</v>
      </c>
      <c r="AH8" s="18" t="s">
        <v>28</v>
      </c>
      <c r="AI8" s="19">
        <f>+[1]даромадлар!$BS17</f>
        <v>1616911</v>
      </c>
      <c r="AK8" s="17" t="s">
        <v>27</v>
      </c>
      <c r="AL8" s="18" t="s">
        <v>28</v>
      </c>
      <c r="AM8" s="19">
        <f>+[1]даромадлар!$BS18</f>
        <v>3462734</v>
      </c>
      <c r="AO8" s="17" t="s">
        <v>27</v>
      </c>
      <c r="AP8" s="18" t="s">
        <v>28</v>
      </c>
      <c r="AQ8" s="19">
        <f>+[1]даромадлар!$BS19</f>
        <v>4909148</v>
      </c>
      <c r="AS8" s="17" t="s">
        <v>27</v>
      </c>
      <c r="AT8" s="18" t="s">
        <v>28</v>
      </c>
      <c r="AU8" s="19">
        <f>+[1]даромадлар!$BS20</f>
        <v>1737435</v>
      </c>
      <c r="AW8" s="17" t="s">
        <v>27</v>
      </c>
      <c r="AX8" s="18" t="s">
        <v>28</v>
      </c>
      <c r="AY8" s="19">
        <f>+[1]даромадлар!$BS21</f>
        <v>2645865</v>
      </c>
      <c r="BA8" s="17" t="s">
        <v>27</v>
      </c>
      <c r="BB8" s="18" t="s">
        <v>28</v>
      </c>
      <c r="BC8" s="19">
        <f>+[1]даромадлар!$BS22</f>
        <v>0</v>
      </c>
      <c r="BE8" s="17" t="s">
        <v>27</v>
      </c>
      <c r="BF8" s="18" t="s">
        <v>28</v>
      </c>
      <c r="BG8" s="19">
        <f>+[1]даромадлар!$BS23</f>
        <v>6884652</v>
      </c>
      <c r="BI8" s="17" t="s">
        <v>27</v>
      </c>
      <c r="BJ8" s="18" t="s">
        <v>28</v>
      </c>
      <c r="BK8" s="19">
        <f>+[1]даромадлар!$BS24</f>
        <v>6275279</v>
      </c>
      <c r="BM8" s="17" t="s">
        <v>27</v>
      </c>
      <c r="BN8" s="18" t="s">
        <v>28</v>
      </c>
      <c r="BO8" s="19">
        <f>+[1]даромадлар!$BS8</f>
        <v>56647652</v>
      </c>
      <c r="BQ8" s="17" t="s">
        <v>27</v>
      </c>
      <c r="BR8" s="18" t="s">
        <v>28</v>
      </c>
      <c r="BS8" s="16">
        <f t="shared" si="0"/>
        <v>100258871</v>
      </c>
    </row>
    <row r="9" spans="1:71" ht="15">
      <c r="A9" s="17" t="s">
        <v>29</v>
      </c>
      <c r="B9" s="18" t="s">
        <v>30</v>
      </c>
      <c r="C9" s="19">
        <f>+[1]даромадлар!$AO9</f>
        <v>0</v>
      </c>
      <c r="E9" s="17" t="s">
        <v>29</v>
      </c>
      <c r="F9" s="18" t="s">
        <v>30</v>
      </c>
      <c r="G9" s="19">
        <f>+[1]даромадлар!$AO10</f>
        <v>0</v>
      </c>
      <c r="I9" s="17" t="s">
        <v>29</v>
      </c>
      <c r="J9" s="18" t="s">
        <v>30</v>
      </c>
      <c r="K9" s="19">
        <f>+[1]даромадлар!$AO11</f>
        <v>0</v>
      </c>
      <c r="M9" s="17" t="s">
        <v>29</v>
      </c>
      <c r="N9" s="18" t="s">
        <v>30</v>
      </c>
      <c r="O9" s="19">
        <f>+[1]даромадлар!$AO12</f>
        <v>0</v>
      </c>
      <c r="Q9" s="17" t="s">
        <v>29</v>
      </c>
      <c r="R9" s="18" t="s">
        <v>30</v>
      </c>
      <c r="S9" s="19">
        <f>+[1]даромадлар!$AO13</f>
        <v>0</v>
      </c>
      <c r="U9" s="17" t="s">
        <v>29</v>
      </c>
      <c r="V9" s="18" t="s">
        <v>30</v>
      </c>
      <c r="W9" s="19">
        <f>+[1]даромадлар!$AO14</f>
        <v>0</v>
      </c>
      <c r="Y9" s="17" t="s">
        <v>29</v>
      </c>
      <c r="Z9" s="18" t="s">
        <v>30</v>
      </c>
      <c r="AA9" s="19">
        <f>+[1]даромадлар!$AO15</f>
        <v>0</v>
      </c>
      <c r="AB9" s="2"/>
      <c r="AC9" s="17" t="s">
        <v>29</v>
      </c>
      <c r="AD9" s="18" t="s">
        <v>30</v>
      </c>
      <c r="AE9" s="19">
        <f>+[1]даромадлар!$AO16</f>
        <v>0</v>
      </c>
      <c r="AG9" s="17" t="s">
        <v>29</v>
      </c>
      <c r="AH9" s="18" t="s">
        <v>30</v>
      </c>
      <c r="AI9" s="19">
        <f>+[1]даромадлар!$AO17</f>
        <v>0</v>
      </c>
      <c r="AK9" s="17" t="s">
        <v>29</v>
      </c>
      <c r="AL9" s="18" t="s">
        <v>30</v>
      </c>
      <c r="AM9" s="19">
        <f>+[1]даромадлар!$AO18</f>
        <v>0</v>
      </c>
      <c r="AO9" s="17" t="s">
        <v>29</v>
      </c>
      <c r="AP9" s="18" t="s">
        <v>30</v>
      </c>
      <c r="AQ9" s="19">
        <f>+[1]даромадлар!$AO19</f>
        <v>0</v>
      </c>
      <c r="AS9" s="17" t="s">
        <v>29</v>
      </c>
      <c r="AT9" s="18" t="s">
        <v>30</v>
      </c>
      <c r="AU9" s="19">
        <f>+[1]даромадлар!$AO20</f>
        <v>0</v>
      </c>
      <c r="AW9" s="17" t="s">
        <v>29</v>
      </c>
      <c r="AX9" s="18" t="s">
        <v>30</v>
      </c>
      <c r="AY9" s="19">
        <f>+[1]даромадлар!$AO21</f>
        <v>0</v>
      </c>
      <c r="BA9" s="17" t="s">
        <v>29</v>
      </c>
      <c r="BB9" s="18" t="s">
        <v>30</v>
      </c>
      <c r="BC9" s="19">
        <f>+[1]даромадлар!$AO22</f>
        <v>0</v>
      </c>
      <c r="BE9" s="17" t="s">
        <v>29</v>
      </c>
      <c r="BF9" s="18" t="s">
        <v>30</v>
      </c>
      <c r="BG9" s="19">
        <f>+[1]даромадлар!$AO23</f>
        <v>0</v>
      </c>
      <c r="BI9" s="17" t="s">
        <v>29</v>
      </c>
      <c r="BJ9" s="18" t="s">
        <v>30</v>
      </c>
      <c r="BK9" s="19">
        <f>+[1]даромадлар!$AO24</f>
        <v>0</v>
      </c>
      <c r="BM9" s="17" t="s">
        <v>29</v>
      </c>
      <c r="BN9" s="18" t="s">
        <v>30</v>
      </c>
      <c r="BO9" s="19">
        <f>+[1]даромадлар!$AO8</f>
        <v>767791370</v>
      </c>
      <c r="BQ9" s="17" t="s">
        <v>29</v>
      </c>
      <c r="BR9" s="18" t="s">
        <v>30</v>
      </c>
      <c r="BS9" s="16">
        <f t="shared" si="0"/>
        <v>767791370</v>
      </c>
    </row>
    <row r="10" spans="1:71" ht="28.5">
      <c r="A10" s="17" t="s">
        <v>31</v>
      </c>
      <c r="B10" s="18" t="s">
        <v>32</v>
      </c>
      <c r="C10" s="19">
        <f>+[1]даромадлар!$AL9</f>
        <v>10841194</v>
      </c>
      <c r="E10" s="17" t="s">
        <v>31</v>
      </c>
      <c r="F10" s="18" t="s">
        <v>32</v>
      </c>
      <c r="G10" s="19">
        <f>+[1]даромадлар!$AL10</f>
        <v>1454975</v>
      </c>
      <c r="I10" s="17" t="s">
        <v>31</v>
      </c>
      <c r="J10" s="18" t="s">
        <v>32</v>
      </c>
      <c r="K10" s="19">
        <f>+[1]даромадлар!$AL11</f>
        <v>1101904</v>
      </c>
      <c r="M10" s="17" t="s">
        <v>31</v>
      </c>
      <c r="N10" s="18" t="s">
        <v>32</v>
      </c>
      <c r="O10" s="19">
        <f>+[1]даромадлар!$AL12</f>
        <v>1305707</v>
      </c>
      <c r="Q10" s="17" t="s">
        <v>31</v>
      </c>
      <c r="R10" s="18" t="s">
        <v>32</v>
      </c>
      <c r="S10" s="19">
        <f>+[1]даромадлар!$AL13</f>
        <v>1178153</v>
      </c>
      <c r="U10" s="17" t="s">
        <v>31</v>
      </c>
      <c r="V10" s="18" t="s">
        <v>32</v>
      </c>
      <c r="W10" s="19">
        <f>+[1]даромадлар!$AL14</f>
        <v>1654605</v>
      </c>
      <c r="Y10" s="17" t="s">
        <v>31</v>
      </c>
      <c r="Z10" s="18" t="s">
        <v>32</v>
      </c>
      <c r="AA10" s="19">
        <f>+[1]даромадлар!$AL15</f>
        <v>1768814</v>
      </c>
      <c r="AB10" s="2"/>
      <c r="AC10" s="17" t="s">
        <v>31</v>
      </c>
      <c r="AD10" s="18" t="s">
        <v>32</v>
      </c>
      <c r="AE10" s="19">
        <f>+[1]даромадлар!$AL16</f>
        <v>430029</v>
      </c>
      <c r="AG10" s="17" t="s">
        <v>31</v>
      </c>
      <c r="AH10" s="18" t="s">
        <v>32</v>
      </c>
      <c r="AI10" s="19">
        <f>+[1]даромадлар!$AL17</f>
        <v>2459058</v>
      </c>
      <c r="AK10" s="17" t="s">
        <v>31</v>
      </c>
      <c r="AL10" s="18" t="s">
        <v>32</v>
      </c>
      <c r="AM10" s="19">
        <f>+[1]даромадлар!$AL18</f>
        <v>1756483</v>
      </c>
      <c r="AO10" s="17" t="s">
        <v>31</v>
      </c>
      <c r="AP10" s="18" t="s">
        <v>32</v>
      </c>
      <c r="AQ10" s="19">
        <f>+[1]даромадлар!$AL19</f>
        <v>2608665</v>
      </c>
      <c r="AS10" s="17" t="s">
        <v>31</v>
      </c>
      <c r="AT10" s="18" t="s">
        <v>32</v>
      </c>
      <c r="AU10" s="19">
        <f>+[1]даромадлар!$AL20</f>
        <v>801725</v>
      </c>
      <c r="AW10" s="17" t="s">
        <v>31</v>
      </c>
      <c r="AX10" s="18" t="s">
        <v>32</v>
      </c>
      <c r="AY10" s="19">
        <f>+[1]даромадлар!$AL21</f>
        <v>4944962</v>
      </c>
      <c r="BA10" s="17" t="s">
        <v>31</v>
      </c>
      <c r="BB10" s="18" t="s">
        <v>32</v>
      </c>
      <c r="BC10" s="19">
        <f>+[1]даромадлар!$AL22</f>
        <v>580967</v>
      </c>
      <c r="BE10" s="17" t="s">
        <v>31</v>
      </c>
      <c r="BF10" s="18" t="s">
        <v>32</v>
      </c>
      <c r="BG10" s="19">
        <f>+[1]даромадлар!$AL23</f>
        <v>5846389</v>
      </c>
      <c r="BI10" s="17" t="s">
        <v>31</v>
      </c>
      <c r="BJ10" s="18" t="s">
        <v>32</v>
      </c>
      <c r="BK10" s="19">
        <f>+[1]даромадлар!$AL24</f>
        <v>1566370</v>
      </c>
      <c r="BM10" s="17" t="s">
        <v>31</v>
      </c>
      <c r="BN10" s="18" t="s">
        <v>32</v>
      </c>
      <c r="BO10" s="19">
        <f>+[1]даромадлар!$AL8</f>
        <v>0</v>
      </c>
      <c r="BQ10" s="17" t="s">
        <v>31</v>
      </c>
      <c r="BR10" s="18" t="s">
        <v>32</v>
      </c>
      <c r="BS10" s="16">
        <f t="shared" si="0"/>
        <v>40300000</v>
      </c>
    </row>
    <row r="11" spans="1:71" ht="15" hidden="1">
      <c r="A11" s="20" t="s">
        <v>33</v>
      </c>
      <c r="B11" s="18" t="s">
        <v>34</v>
      </c>
      <c r="C11" s="21">
        <f>+[1]даромадлар!$BP9</f>
        <v>0</v>
      </c>
      <c r="E11" s="20" t="s">
        <v>33</v>
      </c>
      <c r="F11" s="18" t="s">
        <v>34</v>
      </c>
      <c r="G11" s="21">
        <f>+[1]даромадлар!$BP10</f>
        <v>0</v>
      </c>
      <c r="I11" s="20" t="s">
        <v>33</v>
      </c>
      <c r="J11" s="18" t="s">
        <v>34</v>
      </c>
      <c r="K11" s="21">
        <f>+[1]даромадлар!$BP11</f>
        <v>0</v>
      </c>
      <c r="M11" s="20" t="s">
        <v>33</v>
      </c>
      <c r="N11" s="18" t="s">
        <v>34</v>
      </c>
      <c r="O11" s="21">
        <f>+[1]даромадлар!$BP12</f>
        <v>0</v>
      </c>
      <c r="Q11" s="20" t="s">
        <v>33</v>
      </c>
      <c r="R11" s="18" t="s">
        <v>34</v>
      </c>
      <c r="S11" s="21">
        <f>+[1]даромадлар!$BP13</f>
        <v>0</v>
      </c>
      <c r="U11" s="20" t="s">
        <v>33</v>
      </c>
      <c r="V11" s="18" t="s">
        <v>34</v>
      </c>
      <c r="W11" s="21">
        <f>+[1]даромадлар!$BP14</f>
        <v>0</v>
      </c>
      <c r="Y11" s="20" t="s">
        <v>33</v>
      </c>
      <c r="Z11" s="18" t="s">
        <v>34</v>
      </c>
      <c r="AA11" s="21">
        <f>+[1]даромадлар!$BP15</f>
        <v>0</v>
      </c>
      <c r="AB11" s="2"/>
      <c r="AC11" s="20" t="s">
        <v>33</v>
      </c>
      <c r="AD11" s="18" t="s">
        <v>34</v>
      </c>
      <c r="AE11" s="21">
        <f>+[1]даромадлар!$BP16</f>
        <v>0</v>
      </c>
      <c r="AG11" s="20" t="s">
        <v>33</v>
      </c>
      <c r="AH11" s="18" t="s">
        <v>34</v>
      </c>
      <c r="AI11" s="21">
        <f>+[1]даромадлар!$BP17</f>
        <v>0</v>
      </c>
      <c r="AK11" s="20" t="s">
        <v>33</v>
      </c>
      <c r="AL11" s="18" t="s">
        <v>34</v>
      </c>
      <c r="AM11" s="21">
        <f>+[1]даромадлар!$BP18</f>
        <v>0</v>
      </c>
      <c r="AO11" s="20" t="s">
        <v>33</v>
      </c>
      <c r="AP11" s="18" t="s">
        <v>34</v>
      </c>
      <c r="AQ11" s="21">
        <f>+[1]даромадлар!$BP19</f>
        <v>0</v>
      </c>
      <c r="AS11" s="20" t="s">
        <v>33</v>
      </c>
      <c r="AT11" s="18" t="s">
        <v>34</v>
      </c>
      <c r="AU11" s="21">
        <f>+[1]даромадлар!$BP20</f>
        <v>0</v>
      </c>
      <c r="AW11" s="20" t="s">
        <v>33</v>
      </c>
      <c r="AX11" s="18" t="s">
        <v>34</v>
      </c>
      <c r="AY11" s="21">
        <f>+[1]даромадлар!$BP21</f>
        <v>0</v>
      </c>
      <c r="BA11" s="20" t="s">
        <v>33</v>
      </c>
      <c r="BB11" s="18" t="s">
        <v>34</v>
      </c>
      <c r="BC11" s="21">
        <f>+[1]даромадлар!$BP22</f>
        <v>0</v>
      </c>
      <c r="BE11" s="20" t="s">
        <v>33</v>
      </c>
      <c r="BF11" s="18" t="s">
        <v>34</v>
      </c>
      <c r="BG11" s="21">
        <f>+[1]даромадлар!$BP23</f>
        <v>0</v>
      </c>
      <c r="BI11" s="20" t="s">
        <v>33</v>
      </c>
      <c r="BJ11" s="18" t="s">
        <v>34</v>
      </c>
      <c r="BK11" s="21">
        <f>+[1]даромадлар!$BP24</f>
        <v>0</v>
      </c>
      <c r="BM11" s="20" t="s">
        <v>33</v>
      </c>
      <c r="BN11" s="18" t="s">
        <v>34</v>
      </c>
      <c r="BO11" s="21">
        <f>+[1]даромадлар!$BP8</f>
        <v>0</v>
      </c>
      <c r="BQ11" s="20" t="s">
        <v>33</v>
      </c>
      <c r="BR11" s="18" t="s">
        <v>34</v>
      </c>
      <c r="BS11" s="16">
        <f t="shared" si="0"/>
        <v>0</v>
      </c>
    </row>
    <row r="12" spans="1:71" s="3" customFormat="1" ht="15">
      <c r="A12" s="22">
        <v>2</v>
      </c>
      <c r="B12" s="23" t="s">
        <v>35</v>
      </c>
      <c r="C12" s="24">
        <f>+C13+C14+C15</f>
        <v>0</v>
      </c>
      <c r="E12" s="22">
        <v>2</v>
      </c>
      <c r="F12" s="23" t="s">
        <v>35</v>
      </c>
      <c r="G12" s="24">
        <f>+G13+G14+G15</f>
        <v>3289887</v>
      </c>
      <c r="I12" s="22">
        <v>2</v>
      </c>
      <c r="J12" s="23" t="s">
        <v>35</v>
      </c>
      <c r="K12" s="24">
        <f>+K13+K14+K15</f>
        <v>10415861</v>
      </c>
      <c r="M12" s="22">
        <v>2</v>
      </c>
      <c r="N12" s="23" t="s">
        <v>35</v>
      </c>
      <c r="O12" s="24">
        <f>+O13+O14+O15</f>
        <v>10526712</v>
      </c>
      <c r="Q12" s="22">
        <v>2</v>
      </c>
      <c r="R12" s="23" t="s">
        <v>35</v>
      </c>
      <c r="S12" s="24">
        <f>+S13+S14+S15</f>
        <v>0</v>
      </c>
      <c r="U12" s="22">
        <v>2</v>
      </c>
      <c r="V12" s="23" t="s">
        <v>35</v>
      </c>
      <c r="W12" s="24">
        <f>+W13+W14+W15</f>
        <v>9023176</v>
      </c>
      <c r="Y12" s="22">
        <v>2</v>
      </c>
      <c r="Z12" s="23" t="s">
        <v>35</v>
      </c>
      <c r="AA12" s="24">
        <f>+AA13+AA14+AA15</f>
        <v>8330441</v>
      </c>
      <c r="AB12" s="13"/>
      <c r="AC12" s="22">
        <v>2</v>
      </c>
      <c r="AD12" s="23" t="s">
        <v>35</v>
      </c>
      <c r="AE12" s="24">
        <f>+AE13+AE14+AE15</f>
        <v>1993768</v>
      </c>
      <c r="AG12" s="22">
        <v>2</v>
      </c>
      <c r="AH12" s="23" t="s">
        <v>35</v>
      </c>
      <c r="AI12" s="24">
        <f>+AI13+AI14+AI15</f>
        <v>7634600</v>
      </c>
      <c r="AK12" s="22">
        <v>2</v>
      </c>
      <c r="AL12" s="23" t="s">
        <v>35</v>
      </c>
      <c r="AM12" s="24">
        <f>+AM13+AM14+AM15</f>
        <v>7068712</v>
      </c>
      <c r="AO12" s="22">
        <v>2</v>
      </c>
      <c r="AP12" s="23" t="s">
        <v>35</v>
      </c>
      <c r="AQ12" s="24">
        <f>+AQ13+AQ14+AQ15</f>
        <v>7893177</v>
      </c>
      <c r="AS12" s="22">
        <v>2</v>
      </c>
      <c r="AT12" s="23" t="s">
        <v>35</v>
      </c>
      <c r="AU12" s="24">
        <f>+AU13+AU14+AU15</f>
        <v>8596699</v>
      </c>
      <c r="AW12" s="22">
        <v>2</v>
      </c>
      <c r="AX12" s="23" t="s">
        <v>35</v>
      </c>
      <c r="AY12" s="24">
        <f>+AY13+AY14+AY15</f>
        <v>0</v>
      </c>
      <c r="BA12" s="22">
        <v>2</v>
      </c>
      <c r="BB12" s="23" t="s">
        <v>35</v>
      </c>
      <c r="BC12" s="24">
        <f>+BC13+BC14+BC15</f>
        <v>0</v>
      </c>
      <c r="BE12" s="22">
        <v>2</v>
      </c>
      <c r="BF12" s="23" t="s">
        <v>35</v>
      </c>
      <c r="BG12" s="24">
        <f>+BG13+BG14+BG15</f>
        <v>5715976</v>
      </c>
      <c r="BI12" s="22">
        <v>2</v>
      </c>
      <c r="BJ12" s="23" t="s">
        <v>35</v>
      </c>
      <c r="BK12" s="24">
        <f>+BK13+BK14+BK15</f>
        <v>4926876</v>
      </c>
      <c r="BM12" s="22">
        <v>2</v>
      </c>
      <c r="BN12" s="23" t="s">
        <v>35</v>
      </c>
      <c r="BO12" s="24">
        <f>+BO13+BO14+BO15</f>
        <v>576492815</v>
      </c>
      <c r="BQ12" s="22">
        <v>2</v>
      </c>
      <c r="BR12" s="23" t="s">
        <v>35</v>
      </c>
      <c r="BS12" s="24">
        <f>+BS13+BS14+BS15</f>
        <v>661908700</v>
      </c>
    </row>
    <row r="13" spans="1:71" ht="14.25">
      <c r="A13" s="14" t="s">
        <v>36</v>
      </c>
      <c r="B13" s="18" t="s">
        <v>37</v>
      </c>
      <c r="C13" s="16">
        <f>+[1]даромадлар!$D9</f>
        <v>0</v>
      </c>
      <c r="E13" s="14" t="s">
        <v>36</v>
      </c>
      <c r="F13" s="18" t="s">
        <v>37</v>
      </c>
      <c r="G13" s="16">
        <f>+[1]даромадлар!$D10</f>
        <v>0</v>
      </c>
      <c r="I13" s="14" t="s">
        <v>36</v>
      </c>
      <c r="J13" s="18" t="s">
        <v>37</v>
      </c>
      <c r="K13" s="16">
        <f>+[1]даромадлар!$D11</f>
        <v>0</v>
      </c>
      <c r="M13" s="14" t="s">
        <v>36</v>
      </c>
      <c r="N13" s="18" t="s">
        <v>37</v>
      </c>
      <c r="O13" s="16">
        <f>+[1]даромадлар!$D12</f>
        <v>0</v>
      </c>
      <c r="Q13" s="14" t="s">
        <v>36</v>
      </c>
      <c r="R13" s="18" t="s">
        <v>37</v>
      </c>
      <c r="S13" s="16">
        <f>+[1]даромадлар!$D13</f>
        <v>0</v>
      </c>
      <c r="U13" s="14" t="s">
        <v>36</v>
      </c>
      <c r="V13" s="18" t="s">
        <v>37</v>
      </c>
      <c r="W13" s="16">
        <f>+[1]даромадлар!$D14</f>
        <v>0</v>
      </c>
      <c r="Y13" s="14" t="s">
        <v>36</v>
      </c>
      <c r="Z13" s="18" t="s">
        <v>37</v>
      </c>
      <c r="AA13" s="16">
        <f>+[1]даромадлар!$D15</f>
        <v>0</v>
      </c>
      <c r="AC13" s="14" t="s">
        <v>36</v>
      </c>
      <c r="AD13" s="18" t="s">
        <v>37</v>
      </c>
      <c r="AE13" s="16">
        <f>+[1]даромадлар!$D16</f>
        <v>0</v>
      </c>
      <c r="AG13" s="14" t="s">
        <v>36</v>
      </c>
      <c r="AH13" s="18" t="s">
        <v>37</v>
      </c>
      <c r="AI13" s="16">
        <f>+[1]даромадлар!$D17</f>
        <v>0</v>
      </c>
      <c r="AK13" s="14" t="s">
        <v>36</v>
      </c>
      <c r="AL13" s="18" t="s">
        <v>37</v>
      </c>
      <c r="AM13" s="16">
        <f>+[1]даромадлар!$D18</f>
        <v>0</v>
      </c>
      <c r="AO13" s="14" t="s">
        <v>36</v>
      </c>
      <c r="AP13" s="18" t="s">
        <v>37</v>
      </c>
      <c r="AQ13" s="16">
        <f>+[1]даромадлар!$D19</f>
        <v>0</v>
      </c>
      <c r="AS13" s="14" t="s">
        <v>36</v>
      </c>
      <c r="AT13" s="18" t="s">
        <v>37</v>
      </c>
      <c r="AU13" s="16">
        <f>+[1]даромадлар!$D20</f>
        <v>3444047</v>
      </c>
      <c r="AW13" s="14" t="s">
        <v>36</v>
      </c>
      <c r="AX13" s="18" t="s">
        <v>37</v>
      </c>
      <c r="AY13" s="16">
        <f>+[1]даромадлар!$D21</f>
        <v>0</v>
      </c>
      <c r="BA13" s="14" t="s">
        <v>36</v>
      </c>
      <c r="BB13" s="18" t="s">
        <v>37</v>
      </c>
      <c r="BC13" s="16">
        <f>+[1]даромадлар!$D22</f>
        <v>0</v>
      </c>
      <c r="BE13" s="14" t="s">
        <v>36</v>
      </c>
      <c r="BF13" s="18" t="s">
        <v>37</v>
      </c>
      <c r="BG13" s="16">
        <f>+[1]даромадлар!$D23</f>
        <v>0</v>
      </c>
      <c r="BI13" s="14" t="s">
        <v>36</v>
      </c>
      <c r="BJ13" s="18" t="s">
        <v>37</v>
      </c>
      <c r="BK13" s="16">
        <f>+[1]даромадлар!$D24</f>
        <v>0</v>
      </c>
      <c r="BM13" s="14" t="s">
        <v>36</v>
      </c>
      <c r="BN13" s="18" t="s">
        <v>37</v>
      </c>
      <c r="BO13" s="16">
        <f>+[1]даромадлар!$D8</f>
        <v>295355953</v>
      </c>
      <c r="BQ13" s="14" t="s">
        <v>36</v>
      </c>
      <c r="BR13" s="18" t="s">
        <v>37</v>
      </c>
      <c r="BS13" s="16">
        <f>+C13+G13+K13+O13+S13+W13+AA13+AE13+AI13+AM13+AQ13+AU13+AY13+BC13+BG13+BK13+BO13</f>
        <v>298800000</v>
      </c>
    </row>
    <row r="14" spans="1:71" ht="14.25">
      <c r="A14" s="17" t="s">
        <v>38</v>
      </c>
      <c r="B14" s="18" t="s">
        <v>39</v>
      </c>
      <c r="C14" s="19">
        <f>+[1]даромадлар!$G9</f>
        <v>0</v>
      </c>
      <c r="E14" s="17" t="s">
        <v>38</v>
      </c>
      <c r="F14" s="18" t="s">
        <v>39</v>
      </c>
      <c r="G14" s="19">
        <f>+[1]даромадлар!$G10</f>
        <v>3289887</v>
      </c>
      <c r="I14" s="17" t="s">
        <v>38</v>
      </c>
      <c r="J14" s="18" t="s">
        <v>39</v>
      </c>
      <c r="K14" s="19">
        <f>+[1]даромадлар!$G11</f>
        <v>9561666</v>
      </c>
      <c r="M14" s="17" t="s">
        <v>38</v>
      </c>
      <c r="N14" s="18" t="s">
        <v>39</v>
      </c>
      <c r="O14" s="19">
        <f>+[1]даромадлар!$G12</f>
        <v>10526712</v>
      </c>
      <c r="Q14" s="17" t="s">
        <v>38</v>
      </c>
      <c r="R14" s="18" t="s">
        <v>39</v>
      </c>
      <c r="S14" s="19">
        <f>+[1]даромадлар!$G13</f>
        <v>0</v>
      </c>
      <c r="U14" s="17" t="s">
        <v>38</v>
      </c>
      <c r="V14" s="18" t="s">
        <v>39</v>
      </c>
      <c r="W14" s="19">
        <f>+[1]даромадлар!$G14</f>
        <v>6534514</v>
      </c>
      <c r="Y14" s="17" t="s">
        <v>38</v>
      </c>
      <c r="Z14" s="18" t="s">
        <v>39</v>
      </c>
      <c r="AA14" s="19">
        <f>+[1]даромадлар!$G15</f>
        <v>8330441</v>
      </c>
      <c r="AC14" s="17" t="s">
        <v>38</v>
      </c>
      <c r="AD14" s="18" t="s">
        <v>39</v>
      </c>
      <c r="AE14" s="19">
        <f>+[1]даромадлар!$G16</f>
        <v>1993768</v>
      </c>
      <c r="AG14" s="17" t="s">
        <v>38</v>
      </c>
      <c r="AH14" s="18" t="s">
        <v>39</v>
      </c>
      <c r="AI14" s="19">
        <f>+[1]даромадлар!$G17</f>
        <v>7634600</v>
      </c>
      <c r="AK14" s="17" t="s">
        <v>38</v>
      </c>
      <c r="AL14" s="18" t="s">
        <v>39</v>
      </c>
      <c r="AM14" s="19">
        <f>+[1]даромадлар!$G18</f>
        <v>7068712</v>
      </c>
      <c r="AO14" s="17" t="s">
        <v>38</v>
      </c>
      <c r="AP14" s="18" t="s">
        <v>39</v>
      </c>
      <c r="AQ14" s="19">
        <f>+[1]даромадлар!$G19</f>
        <v>7893177</v>
      </c>
      <c r="AS14" s="17" t="s">
        <v>38</v>
      </c>
      <c r="AT14" s="18" t="s">
        <v>39</v>
      </c>
      <c r="AU14" s="19">
        <f>+[1]даромадлар!$G20</f>
        <v>3373107</v>
      </c>
      <c r="AW14" s="17" t="s">
        <v>38</v>
      </c>
      <c r="AX14" s="18" t="s">
        <v>39</v>
      </c>
      <c r="AY14" s="19">
        <f>+[1]даромадлар!$G21</f>
        <v>0</v>
      </c>
      <c r="BA14" s="17" t="s">
        <v>38</v>
      </c>
      <c r="BB14" s="18" t="s">
        <v>39</v>
      </c>
      <c r="BC14" s="19">
        <f>+[1]даромадлар!$G22</f>
        <v>0</v>
      </c>
      <c r="BE14" s="17" t="s">
        <v>38</v>
      </c>
      <c r="BF14" s="18" t="s">
        <v>39</v>
      </c>
      <c r="BG14" s="19">
        <f>+[1]даромадлар!$G23</f>
        <v>5715976</v>
      </c>
      <c r="BI14" s="17" t="s">
        <v>38</v>
      </c>
      <c r="BJ14" s="18" t="s">
        <v>39</v>
      </c>
      <c r="BK14" s="19">
        <f>+[1]даромадлар!$G24</f>
        <v>4926876</v>
      </c>
      <c r="BM14" s="17" t="s">
        <v>38</v>
      </c>
      <c r="BN14" s="18" t="s">
        <v>39</v>
      </c>
      <c r="BO14" s="19">
        <f>+[1]даромадлар!$G8</f>
        <v>180036367</v>
      </c>
      <c r="BQ14" s="17" t="s">
        <v>38</v>
      </c>
      <c r="BR14" s="18" t="s">
        <v>39</v>
      </c>
      <c r="BS14" s="16">
        <f>+C14+G14+K14+O14+S14+W14+AA14+AE14+AI14+AM14+AQ14+AU14+AY14+BC14+BG14+BK14+BO14</f>
        <v>256885803</v>
      </c>
    </row>
    <row r="15" spans="1:71" ht="14.25">
      <c r="A15" s="17" t="s">
        <v>40</v>
      </c>
      <c r="B15" s="18" t="s">
        <v>41</v>
      </c>
      <c r="C15" s="19">
        <f>+[1]даромадлар!$BM9</f>
        <v>0</v>
      </c>
      <c r="E15" s="17" t="s">
        <v>40</v>
      </c>
      <c r="F15" s="18" t="s">
        <v>41</v>
      </c>
      <c r="G15" s="19">
        <f>+[1]даромадлар!$BM10</f>
        <v>0</v>
      </c>
      <c r="I15" s="17" t="s">
        <v>40</v>
      </c>
      <c r="J15" s="18" t="s">
        <v>41</v>
      </c>
      <c r="K15" s="19">
        <f>+[1]даромадлар!$BM11</f>
        <v>854195</v>
      </c>
      <c r="M15" s="17" t="s">
        <v>40</v>
      </c>
      <c r="N15" s="18" t="s">
        <v>41</v>
      </c>
      <c r="O15" s="19">
        <f>+[1]даромадлар!$BM12</f>
        <v>0</v>
      </c>
      <c r="Q15" s="17" t="s">
        <v>40</v>
      </c>
      <c r="R15" s="18" t="s">
        <v>41</v>
      </c>
      <c r="S15" s="19">
        <f>+[1]даромадлар!$BM13</f>
        <v>0</v>
      </c>
      <c r="U15" s="17" t="s">
        <v>40</v>
      </c>
      <c r="V15" s="18" t="s">
        <v>41</v>
      </c>
      <c r="W15" s="19">
        <f>+[1]даромадлар!$BM14</f>
        <v>2488662</v>
      </c>
      <c r="Y15" s="17" t="s">
        <v>40</v>
      </c>
      <c r="Z15" s="18" t="s">
        <v>41</v>
      </c>
      <c r="AA15" s="19">
        <f>+[1]даромадлар!$BM15</f>
        <v>0</v>
      </c>
      <c r="AC15" s="17" t="s">
        <v>40</v>
      </c>
      <c r="AD15" s="18" t="s">
        <v>41</v>
      </c>
      <c r="AE15" s="19">
        <f>+[1]даромадлар!$BM16</f>
        <v>0</v>
      </c>
      <c r="AG15" s="17" t="s">
        <v>40</v>
      </c>
      <c r="AH15" s="18" t="s">
        <v>41</v>
      </c>
      <c r="AI15" s="19">
        <f>+[1]даромадлар!$BM17</f>
        <v>0</v>
      </c>
      <c r="AK15" s="17" t="s">
        <v>40</v>
      </c>
      <c r="AL15" s="18" t="s">
        <v>41</v>
      </c>
      <c r="AM15" s="19">
        <f>+[1]даромадлар!$BM18</f>
        <v>0</v>
      </c>
      <c r="AO15" s="17" t="s">
        <v>40</v>
      </c>
      <c r="AP15" s="18" t="s">
        <v>41</v>
      </c>
      <c r="AQ15" s="19">
        <f>+[1]даромадлар!$BM19</f>
        <v>0</v>
      </c>
      <c r="AS15" s="17" t="s">
        <v>40</v>
      </c>
      <c r="AT15" s="18" t="s">
        <v>41</v>
      </c>
      <c r="AU15" s="19">
        <f>+[1]даромадлар!$BM20</f>
        <v>1779545</v>
      </c>
      <c r="AW15" s="17" t="s">
        <v>40</v>
      </c>
      <c r="AX15" s="18" t="s">
        <v>41</v>
      </c>
      <c r="AY15" s="19">
        <f>+[1]даромадлар!$BM21</f>
        <v>0</v>
      </c>
      <c r="BA15" s="17" t="s">
        <v>40</v>
      </c>
      <c r="BB15" s="18" t="s">
        <v>41</v>
      </c>
      <c r="BC15" s="19">
        <f>+[1]даромадлар!$BM22</f>
        <v>0</v>
      </c>
      <c r="BE15" s="17" t="s">
        <v>40</v>
      </c>
      <c r="BF15" s="18" t="s">
        <v>41</v>
      </c>
      <c r="BG15" s="19">
        <f>+[1]даромадлар!$BM23</f>
        <v>0</v>
      </c>
      <c r="BI15" s="17" t="s">
        <v>40</v>
      </c>
      <c r="BJ15" s="18" t="s">
        <v>41</v>
      </c>
      <c r="BK15" s="19">
        <f>+[1]даромадлар!$BM24</f>
        <v>0</v>
      </c>
      <c r="BM15" s="17" t="s">
        <v>40</v>
      </c>
      <c r="BN15" s="18" t="s">
        <v>41</v>
      </c>
      <c r="BO15" s="19">
        <f>+[1]даромадлар!$BM8</f>
        <v>101100495</v>
      </c>
      <c r="BQ15" s="17" t="s">
        <v>40</v>
      </c>
      <c r="BR15" s="18" t="s">
        <v>41</v>
      </c>
      <c r="BS15" s="16">
        <f>+C15+G15+K15+O15+S15+W15+AA15+AE15+AI15+AM15+AQ15+AU15+AY15+BC15+BG15+BK15+BO15</f>
        <v>106222897</v>
      </c>
    </row>
    <row r="16" spans="1:71" s="3" customFormat="1" ht="15">
      <c r="A16" s="22">
        <v>3</v>
      </c>
      <c r="B16" s="23" t="s">
        <v>42</v>
      </c>
      <c r="C16" s="24">
        <f>+C17+C18+C19+C21+C23+C20+C22</f>
        <v>73827763</v>
      </c>
      <c r="E16" s="22">
        <v>3</v>
      </c>
      <c r="F16" s="23" t="s">
        <v>42</v>
      </c>
      <c r="G16" s="24">
        <f>+G17+G18+G19+G21+G23+G20+G22</f>
        <v>7969627</v>
      </c>
      <c r="I16" s="22">
        <v>3</v>
      </c>
      <c r="J16" s="23" t="s">
        <v>42</v>
      </c>
      <c r="K16" s="24">
        <f>+K17+K18+K19+K21+K23+K20+K22</f>
        <v>10700757</v>
      </c>
      <c r="M16" s="22">
        <v>3</v>
      </c>
      <c r="N16" s="23" t="s">
        <v>42</v>
      </c>
      <c r="O16" s="24">
        <f>+O17+O18+O19+O21+O23+O20+O22</f>
        <v>17715170</v>
      </c>
      <c r="Q16" s="22">
        <v>3</v>
      </c>
      <c r="R16" s="23" t="s">
        <v>42</v>
      </c>
      <c r="S16" s="24">
        <f>+S17+S18+S19+S21+S23+S20+S22</f>
        <v>23315680</v>
      </c>
      <c r="U16" s="22">
        <v>3</v>
      </c>
      <c r="V16" s="23" t="s">
        <v>42</v>
      </c>
      <c r="W16" s="24">
        <f>+W17+W18+W19+W21+W23+W20+W22</f>
        <v>15022462</v>
      </c>
      <c r="Y16" s="22">
        <v>3</v>
      </c>
      <c r="Z16" s="23" t="s">
        <v>42</v>
      </c>
      <c r="AA16" s="24">
        <f>+AA17+AA18+AA19+AA21+AA23+AA20+AA22</f>
        <v>20091979</v>
      </c>
      <c r="AB16" s="13"/>
      <c r="AC16" s="22">
        <v>3</v>
      </c>
      <c r="AD16" s="23" t="s">
        <v>42</v>
      </c>
      <c r="AE16" s="24">
        <f>+AE17+AE18+AE19+AE21+AE23+AE20+AE22</f>
        <v>15258542</v>
      </c>
      <c r="AG16" s="22">
        <v>3</v>
      </c>
      <c r="AH16" s="23" t="s">
        <v>42</v>
      </c>
      <c r="AI16" s="24">
        <f>+AI17+AI18+AI19+AI21+AI23+AI20+AI22</f>
        <v>14040698</v>
      </c>
      <c r="AK16" s="22">
        <v>3</v>
      </c>
      <c r="AL16" s="23" t="s">
        <v>42</v>
      </c>
      <c r="AM16" s="24">
        <f>+AM17+AM18+AM19+AM21+AM23+AM20+AM22</f>
        <v>22973976</v>
      </c>
      <c r="AO16" s="22">
        <v>3</v>
      </c>
      <c r="AP16" s="23" t="s">
        <v>42</v>
      </c>
      <c r="AQ16" s="24">
        <f>+AQ17+AQ18+AQ19+AQ21+AQ23+AQ20+AQ22</f>
        <v>30044462</v>
      </c>
      <c r="AS16" s="22">
        <v>3</v>
      </c>
      <c r="AT16" s="23" t="s">
        <v>42</v>
      </c>
      <c r="AU16" s="24">
        <f>+AU17+AU18+AU19+AU21+AU23+AU20+AU22</f>
        <v>13430155</v>
      </c>
      <c r="AW16" s="22">
        <v>3</v>
      </c>
      <c r="AX16" s="23" t="s">
        <v>42</v>
      </c>
      <c r="AY16" s="24">
        <f>+AY17+AY18+AY19+AY21+AY23+AY20+AY22</f>
        <v>23911252</v>
      </c>
      <c r="BA16" s="22">
        <v>3</v>
      </c>
      <c r="BB16" s="23" t="s">
        <v>42</v>
      </c>
      <c r="BC16" s="24">
        <f>+BC17+BC18+BC19+BC21+BC23+BC20+BC22</f>
        <v>19900604</v>
      </c>
      <c r="BE16" s="22">
        <v>3</v>
      </c>
      <c r="BF16" s="23" t="s">
        <v>42</v>
      </c>
      <c r="BG16" s="24">
        <f>+BG17+BG18+BG19+BG21+BG23+BG20+BG22</f>
        <v>25839769</v>
      </c>
      <c r="BI16" s="22">
        <v>3</v>
      </c>
      <c r="BJ16" s="23" t="s">
        <v>42</v>
      </c>
      <c r="BK16" s="24">
        <f>+BK17+BK18+BK19+BK21+BK23+BK20+BK22</f>
        <v>16100851</v>
      </c>
      <c r="BM16" s="22">
        <v>3</v>
      </c>
      <c r="BN16" s="23" t="s">
        <v>42</v>
      </c>
      <c r="BO16" s="24">
        <f>+BO17+BO18+BO19+BO21+BO23+BO20+BO22</f>
        <v>2231436</v>
      </c>
      <c r="BQ16" s="22">
        <v>3</v>
      </c>
      <c r="BR16" s="23" t="s">
        <v>42</v>
      </c>
      <c r="BS16" s="24">
        <f>+BS17+BS18+BS19+BS21+BS23+BS20+BS22</f>
        <v>352375183</v>
      </c>
    </row>
    <row r="17" spans="1:71" ht="14.25">
      <c r="A17" s="14" t="s">
        <v>43</v>
      </c>
      <c r="B17" s="18" t="s">
        <v>44</v>
      </c>
      <c r="C17" s="16">
        <f>+[1]даромадлар!$AR9</f>
        <v>10882376</v>
      </c>
      <c r="E17" s="14" t="s">
        <v>43</v>
      </c>
      <c r="F17" s="18" t="s">
        <v>44</v>
      </c>
      <c r="G17" s="16">
        <f>+[1]даромадлар!$AR10</f>
        <v>1025759</v>
      </c>
      <c r="I17" s="14" t="s">
        <v>43</v>
      </c>
      <c r="J17" s="18" t="s">
        <v>44</v>
      </c>
      <c r="K17" s="16">
        <f>+[1]даромадлар!$AR11</f>
        <v>934497</v>
      </c>
      <c r="M17" s="14" t="s">
        <v>43</v>
      </c>
      <c r="N17" s="18" t="s">
        <v>44</v>
      </c>
      <c r="O17" s="16">
        <f>+[1]даромадлар!$AR12</f>
        <v>909289</v>
      </c>
      <c r="Q17" s="14" t="s">
        <v>43</v>
      </c>
      <c r="R17" s="18" t="s">
        <v>44</v>
      </c>
      <c r="S17" s="16">
        <f>+[1]даромадлар!$AR13</f>
        <v>4622070</v>
      </c>
      <c r="U17" s="14" t="s">
        <v>43</v>
      </c>
      <c r="V17" s="18" t="s">
        <v>44</v>
      </c>
      <c r="W17" s="16">
        <f>+[1]даромадлар!$AR14</f>
        <v>695916</v>
      </c>
      <c r="Y17" s="14" t="s">
        <v>43</v>
      </c>
      <c r="Z17" s="18" t="s">
        <v>44</v>
      </c>
      <c r="AA17" s="16">
        <f>+[1]даромадлар!$AR15</f>
        <v>1384026</v>
      </c>
      <c r="AC17" s="14" t="s">
        <v>43</v>
      </c>
      <c r="AD17" s="18" t="s">
        <v>44</v>
      </c>
      <c r="AE17" s="16">
        <f>+[1]даромадлар!$AR16</f>
        <v>9495850</v>
      </c>
      <c r="AG17" s="14" t="s">
        <v>43</v>
      </c>
      <c r="AH17" s="18" t="s">
        <v>44</v>
      </c>
      <c r="AI17" s="16">
        <f>+[1]даромадлар!$AR17</f>
        <v>1152830</v>
      </c>
      <c r="AK17" s="14" t="s">
        <v>43</v>
      </c>
      <c r="AL17" s="18" t="s">
        <v>44</v>
      </c>
      <c r="AM17" s="16">
        <f>+[1]даромадлар!$AR18</f>
        <v>689582</v>
      </c>
      <c r="AO17" s="14" t="s">
        <v>43</v>
      </c>
      <c r="AP17" s="18" t="s">
        <v>44</v>
      </c>
      <c r="AQ17" s="16">
        <f>+[1]даромадлар!$AR19</f>
        <v>3671058</v>
      </c>
      <c r="AS17" s="14" t="s">
        <v>43</v>
      </c>
      <c r="AT17" s="18" t="s">
        <v>44</v>
      </c>
      <c r="AU17" s="16">
        <f>+[1]даромадлар!$AR20</f>
        <v>1600085</v>
      </c>
      <c r="AW17" s="14" t="s">
        <v>43</v>
      </c>
      <c r="AX17" s="18" t="s">
        <v>44</v>
      </c>
      <c r="AY17" s="16">
        <f>+[1]даромадлар!$AR21</f>
        <v>2785562</v>
      </c>
      <c r="BA17" s="14" t="s">
        <v>43</v>
      </c>
      <c r="BB17" s="18" t="s">
        <v>44</v>
      </c>
      <c r="BC17" s="16">
        <f>+[1]даромадлар!$AR22</f>
        <v>13254317</v>
      </c>
      <c r="BE17" s="14" t="s">
        <v>43</v>
      </c>
      <c r="BF17" s="18" t="s">
        <v>44</v>
      </c>
      <c r="BG17" s="16">
        <f>+[1]даромадлар!$AR23</f>
        <v>4199665</v>
      </c>
      <c r="BI17" s="14" t="s">
        <v>43</v>
      </c>
      <c r="BJ17" s="18" t="s">
        <v>44</v>
      </c>
      <c r="BK17" s="16">
        <f>+[1]даромадлар!$AR24</f>
        <v>816418</v>
      </c>
      <c r="BM17" s="14" t="s">
        <v>43</v>
      </c>
      <c r="BN17" s="18" t="s">
        <v>44</v>
      </c>
      <c r="BO17" s="16">
        <f>+[1]даромадлар!$AR8</f>
        <v>0</v>
      </c>
      <c r="BQ17" s="14" t="s">
        <v>43</v>
      </c>
      <c r="BR17" s="18" t="s">
        <v>44</v>
      </c>
      <c r="BS17" s="16">
        <f t="shared" ref="BS17:BS23" si="1">+C17+G17+K17+O17+S17+W17+AA17+AE17+AI17+AM17+AQ17+AU17+AY17+BC17+BG17+BK17+BO17</f>
        <v>58119300</v>
      </c>
    </row>
    <row r="18" spans="1:71" ht="14.25">
      <c r="A18" s="14" t="s">
        <v>45</v>
      </c>
      <c r="B18" s="18" t="s">
        <v>46</v>
      </c>
      <c r="C18" s="19">
        <f>+[1]даромадлар!$AU9</f>
        <v>27396785</v>
      </c>
      <c r="E18" s="14" t="s">
        <v>45</v>
      </c>
      <c r="F18" s="18" t="s">
        <v>46</v>
      </c>
      <c r="G18" s="19">
        <f>+[1]даромадлар!$AU10</f>
        <v>2677727</v>
      </c>
      <c r="I18" s="14" t="s">
        <v>45</v>
      </c>
      <c r="J18" s="18" t="s">
        <v>46</v>
      </c>
      <c r="K18" s="19">
        <f>+[1]даромадлар!$AU11</f>
        <v>3141503</v>
      </c>
      <c r="M18" s="14" t="s">
        <v>45</v>
      </c>
      <c r="N18" s="18" t="s">
        <v>46</v>
      </c>
      <c r="O18" s="19">
        <f>+[1]даромадлар!$AU12</f>
        <v>4047281</v>
      </c>
      <c r="Q18" s="14" t="s">
        <v>45</v>
      </c>
      <c r="R18" s="18" t="s">
        <v>46</v>
      </c>
      <c r="S18" s="19">
        <f>+[1]даромадлар!$AU13</f>
        <v>5616706</v>
      </c>
      <c r="U18" s="14" t="s">
        <v>45</v>
      </c>
      <c r="V18" s="18" t="s">
        <v>46</v>
      </c>
      <c r="W18" s="19">
        <f>+[1]даромадлар!$AU14</f>
        <v>5141831</v>
      </c>
      <c r="Y18" s="14" t="s">
        <v>45</v>
      </c>
      <c r="Z18" s="18" t="s">
        <v>46</v>
      </c>
      <c r="AA18" s="19">
        <f>+[1]даромадлар!$AU15</f>
        <v>8569047</v>
      </c>
      <c r="AC18" s="14" t="s">
        <v>45</v>
      </c>
      <c r="AD18" s="18" t="s">
        <v>46</v>
      </c>
      <c r="AE18" s="19">
        <f>+[1]даромадлар!$AU16</f>
        <v>1977115</v>
      </c>
      <c r="AG18" s="14" t="s">
        <v>45</v>
      </c>
      <c r="AH18" s="18" t="s">
        <v>46</v>
      </c>
      <c r="AI18" s="19">
        <f>+[1]даромадлар!$AU17</f>
        <v>4850875</v>
      </c>
      <c r="AK18" s="14" t="s">
        <v>45</v>
      </c>
      <c r="AL18" s="18" t="s">
        <v>46</v>
      </c>
      <c r="AM18" s="19">
        <f>+[1]даромадлар!$AU18</f>
        <v>8245714</v>
      </c>
      <c r="AO18" s="14" t="s">
        <v>45</v>
      </c>
      <c r="AP18" s="18" t="s">
        <v>46</v>
      </c>
      <c r="AQ18" s="19">
        <f>+[1]даромадлар!$AU19</f>
        <v>7926284</v>
      </c>
      <c r="AS18" s="14" t="s">
        <v>45</v>
      </c>
      <c r="AT18" s="18" t="s">
        <v>46</v>
      </c>
      <c r="AU18" s="19">
        <f>+[1]даромадлар!$AU20</f>
        <v>3531434</v>
      </c>
      <c r="AW18" s="14" t="s">
        <v>45</v>
      </c>
      <c r="AX18" s="18" t="s">
        <v>46</v>
      </c>
      <c r="AY18" s="19">
        <f>+[1]даромадлар!$AU21</f>
        <v>10278009</v>
      </c>
      <c r="BA18" s="14" t="s">
        <v>45</v>
      </c>
      <c r="BB18" s="18" t="s">
        <v>46</v>
      </c>
      <c r="BC18" s="19">
        <f>+[1]даромадлар!$AU22</f>
        <v>3658415</v>
      </c>
      <c r="BE18" s="14" t="s">
        <v>45</v>
      </c>
      <c r="BF18" s="18" t="s">
        <v>46</v>
      </c>
      <c r="BG18" s="19">
        <f>+[1]даромадлар!$AU23</f>
        <v>7572123</v>
      </c>
      <c r="BI18" s="14" t="s">
        <v>45</v>
      </c>
      <c r="BJ18" s="18" t="s">
        <v>46</v>
      </c>
      <c r="BK18" s="19">
        <f>+[1]даромадлар!$AU24</f>
        <v>6218085</v>
      </c>
      <c r="BM18" s="14" t="s">
        <v>45</v>
      </c>
      <c r="BN18" s="18" t="s">
        <v>46</v>
      </c>
      <c r="BO18" s="19">
        <f>+[1]даромадлар!$AU8</f>
        <v>0</v>
      </c>
      <c r="BQ18" s="14" t="s">
        <v>45</v>
      </c>
      <c r="BR18" s="18" t="s">
        <v>46</v>
      </c>
      <c r="BS18" s="16">
        <f t="shared" si="1"/>
        <v>110848934</v>
      </c>
    </row>
    <row r="19" spans="1:71" ht="14.25">
      <c r="A19" s="14" t="s">
        <v>47</v>
      </c>
      <c r="B19" s="18" t="s">
        <v>48</v>
      </c>
      <c r="C19" s="19">
        <f>+[1]даромадлар!$AX9</f>
        <v>24075814</v>
      </c>
      <c r="E19" s="14" t="s">
        <v>47</v>
      </c>
      <c r="F19" s="18" t="s">
        <v>48</v>
      </c>
      <c r="G19" s="19">
        <f>+[1]даромадлар!$AX10</f>
        <v>2112544</v>
      </c>
      <c r="I19" s="14" t="s">
        <v>47</v>
      </c>
      <c r="J19" s="18" t="s">
        <v>48</v>
      </c>
      <c r="K19" s="19">
        <f>+[1]даромадлар!$AX11</f>
        <v>1224563</v>
      </c>
      <c r="M19" s="14" t="s">
        <v>47</v>
      </c>
      <c r="N19" s="18" t="s">
        <v>48</v>
      </c>
      <c r="O19" s="19">
        <f>+[1]даромадлар!$AX12</f>
        <v>1180904</v>
      </c>
      <c r="Q19" s="14" t="s">
        <v>47</v>
      </c>
      <c r="R19" s="18" t="s">
        <v>48</v>
      </c>
      <c r="S19" s="19">
        <f>+[1]даромадлар!$AX13</f>
        <v>3285331</v>
      </c>
      <c r="U19" s="14" t="s">
        <v>47</v>
      </c>
      <c r="V19" s="18" t="s">
        <v>48</v>
      </c>
      <c r="W19" s="19">
        <f>+[1]даромадлар!$AX14</f>
        <v>1061963</v>
      </c>
      <c r="Y19" s="14" t="s">
        <v>47</v>
      </c>
      <c r="Z19" s="18" t="s">
        <v>48</v>
      </c>
      <c r="AA19" s="19">
        <f>+[1]даромадлар!$AX15</f>
        <v>1376315</v>
      </c>
      <c r="AC19" s="14" t="s">
        <v>47</v>
      </c>
      <c r="AD19" s="18" t="s">
        <v>48</v>
      </c>
      <c r="AE19" s="19">
        <f>+[1]даромадлар!$AX16</f>
        <v>465680</v>
      </c>
      <c r="AG19" s="14" t="s">
        <v>47</v>
      </c>
      <c r="AH19" s="18" t="s">
        <v>48</v>
      </c>
      <c r="AI19" s="19">
        <f>+[1]даромадлар!$AX17</f>
        <v>1850730</v>
      </c>
      <c r="AK19" s="14" t="s">
        <v>47</v>
      </c>
      <c r="AL19" s="18" t="s">
        <v>48</v>
      </c>
      <c r="AM19" s="19">
        <f>+[1]даромадлар!$AX18</f>
        <v>1166795</v>
      </c>
      <c r="AO19" s="14" t="s">
        <v>47</v>
      </c>
      <c r="AP19" s="18" t="s">
        <v>48</v>
      </c>
      <c r="AQ19" s="19">
        <f>+[1]даромадлар!$AX19</f>
        <v>3773240</v>
      </c>
      <c r="AS19" s="14" t="s">
        <v>47</v>
      </c>
      <c r="AT19" s="18" t="s">
        <v>48</v>
      </c>
      <c r="AU19" s="19">
        <f>+[1]даромадлар!$AX20</f>
        <v>2157298</v>
      </c>
      <c r="AW19" s="14" t="s">
        <v>47</v>
      </c>
      <c r="AX19" s="18" t="s">
        <v>48</v>
      </c>
      <c r="AY19" s="19">
        <f>+[1]даромадлар!$AX21</f>
        <v>3710905</v>
      </c>
      <c r="BA19" s="14" t="s">
        <v>47</v>
      </c>
      <c r="BB19" s="18" t="s">
        <v>48</v>
      </c>
      <c r="BC19" s="19">
        <f>+[1]даромадлар!$AX22</f>
        <v>1156415</v>
      </c>
      <c r="BE19" s="14" t="s">
        <v>47</v>
      </c>
      <c r="BF19" s="18" t="s">
        <v>48</v>
      </c>
      <c r="BG19" s="19">
        <f>+[1]даромадлар!$AX23</f>
        <v>1306495</v>
      </c>
      <c r="BI19" s="14" t="s">
        <v>47</v>
      </c>
      <c r="BJ19" s="18" t="s">
        <v>48</v>
      </c>
      <c r="BK19" s="19">
        <f>+[1]даромадлар!$AX24</f>
        <v>819608</v>
      </c>
      <c r="BM19" s="14" t="s">
        <v>47</v>
      </c>
      <c r="BN19" s="18" t="s">
        <v>48</v>
      </c>
      <c r="BO19" s="19">
        <f>+[1]даромадлар!$AX8</f>
        <v>0</v>
      </c>
      <c r="BQ19" s="14" t="s">
        <v>47</v>
      </c>
      <c r="BR19" s="18" t="s">
        <v>48</v>
      </c>
      <c r="BS19" s="16">
        <f t="shared" si="1"/>
        <v>50724600</v>
      </c>
    </row>
    <row r="20" spans="1:71" ht="14.25">
      <c r="A20" s="14" t="s">
        <v>49</v>
      </c>
      <c r="B20" s="18" t="s">
        <v>50</v>
      </c>
      <c r="C20" s="19">
        <f>+[1]даромадлар!$BA9</f>
        <v>10208107</v>
      </c>
      <c r="E20" s="14" t="s">
        <v>49</v>
      </c>
      <c r="F20" s="18" t="s">
        <v>50</v>
      </c>
      <c r="G20" s="19">
        <f>+[1]даромадлар!$BA10</f>
        <v>1104426</v>
      </c>
      <c r="I20" s="14" t="s">
        <v>49</v>
      </c>
      <c r="J20" s="18" t="s">
        <v>50</v>
      </c>
      <c r="K20" s="19">
        <f>+[1]даромадлар!$BA11</f>
        <v>3075719</v>
      </c>
      <c r="M20" s="14" t="s">
        <v>49</v>
      </c>
      <c r="N20" s="18" t="s">
        <v>50</v>
      </c>
      <c r="O20" s="19">
        <f>+[1]даромадлар!$BA12</f>
        <v>4611417</v>
      </c>
      <c r="Q20" s="14" t="s">
        <v>49</v>
      </c>
      <c r="R20" s="18" t="s">
        <v>50</v>
      </c>
      <c r="S20" s="19">
        <f>+[1]даромадлар!$BA13</f>
        <v>4590496</v>
      </c>
      <c r="U20" s="14" t="s">
        <v>49</v>
      </c>
      <c r="V20" s="18" t="s">
        <v>50</v>
      </c>
      <c r="W20" s="19">
        <f>+[1]даромадлар!$BA14</f>
        <v>5010641</v>
      </c>
      <c r="Y20" s="14" t="s">
        <v>49</v>
      </c>
      <c r="Z20" s="18" t="s">
        <v>50</v>
      </c>
      <c r="AA20" s="19">
        <f>+[1]даромадлар!$BA15</f>
        <v>6217930</v>
      </c>
      <c r="AC20" s="14" t="s">
        <v>49</v>
      </c>
      <c r="AD20" s="18" t="s">
        <v>50</v>
      </c>
      <c r="AE20" s="19">
        <f>+[1]даромадлар!$BA16</f>
        <v>2245954</v>
      </c>
      <c r="AG20" s="14" t="s">
        <v>49</v>
      </c>
      <c r="AH20" s="18" t="s">
        <v>50</v>
      </c>
      <c r="AI20" s="19">
        <f>+[1]даромадлар!$BA17</f>
        <v>4482077</v>
      </c>
      <c r="AK20" s="14" t="s">
        <v>49</v>
      </c>
      <c r="AL20" s="18" t="s">
        <v>50</v>
      </c>
      <c r="AM20" s="19">
        <f>+[1]даромадлар!$BA18</f>
        <v>9715592</v>
      </c>
      <c r="AO20" s="14" t="s">
        <v>49</v>
      </c>
      <c r="AP20" s="18" t="s">
        <v>50</v>
      </c>
      <c r="AQ20" s="19">
        <f>+[1]даромадлар!$BA19</f>
        <v>8199605</v>
      </c>
      <c r="AS20" s="14" t="s">
        <v>49</v>
      </c>
      <c r="AT20" s="18" t="s">
        <v>50</v>
      </c>
      <c r="AU20" s="19">
        <f>+[1]даромадлар!$BA20</f>
        <v>2949128</v>
      </c>
      <c r="AW20" s="14" t="s">
        <v>49</v>
      </c>
      <c r="AX20" s="18" t="s">
        <v>50</v>
      </c>
      <c r="AY20" s="19">
        <f>+[1]даромадлар!$BA21</f>
        <v>3854100</v>
      </c>
      <c r="BA20" s="14" t="s">
        <v>49</v>
      </c>
      <c r="BB20" s="18" t="s">
        <v>50</v>
      </c>
      <c r="BC20" s="19">
        <f>+[1]даромадлар!$BA22</f>
        <v>1419957</v>
      </c>
      <c r="BE20" s="14" t="s">
        <v>49</v>
      </c>
      <c r="BF20" s="18" t="s">
        <v>50</v>
      </c>
      <c r="BG20" s="19">
        <f>+[1]даромадлар!$BA23</f>
        <v>5185361</v>
      </c>
      <c r="BI20" s="14" t="s">
        <v>49</v>
      </c>
      <c r="BJ20" s="18" t="s">
        <v>50</v>
      </c>
      <c r="BK20" s="19">
        <f>+[1]даромадлар!$BA24</f>
        <v>4385542</v>
      </c>
      <c r="BM20" s="14" t="s">
        <v>49</v>
      </c>
      <c r="BN20" s="18" t="s">
        <v>50</v>
      </c>
      <c r="BO20" s="19">
        <f>+[1]даромадлар!$BA8</f>
        <v>0</v>
      </c>
      <c r="BQ20" s="14" t="s">
        <v>49</v>
      </c>
      <c r="BR20" s="18" t="s">
        <v>50</v>
      </c>
      <c r="BS20" s="16">
        <f t="shared" si="1"/>
        <v>77256052</v>
      </c>
    </row>
    <row r="21" spans="1:71" ht="14.25">
      <c r="A21" s="14" t="s">
        <v>51</v>
      </c>
      <c r="B21" s="18" t="s">
        <v>52</v>
      </c>
      <c r="C21" s="19">
        <f>+[1]даромадлар!$BD$9</f>
        <v>0</v>
      </c>
      <c r="E21" s="14" t="s">
        <v>51</v>
      </c>
      <c r="F21" s="18" t="s">
        <v>52</v>
      </c>
      <c r="G21" s="19">
        <f>+[1]даромадлар!$BD$10</f>
        <v>0</v>
      </c>
      <c r="I21" s="14" t="s">
        <v>51</v>
      </c>
      <c r="J21" s="18" t="s">
        <v>52</v>
      </c>
      <c r="K21" s="19">
        <f>+[1]даромадлар!$BD$11</f>
        <v>2175510</v>
      </c>
      <c r="M21" s="14" t="s">
        <v>51</v>
      </c>
      <c r="N21" s="18" t="s">
        <v>52</v>
      </c>
      <c r="O21" s="19">
        <f>+[1]даромадлар!$BD$12</f>
        <v>6799810</v>
      </c>
      <c r="Q21" s="14" t="s">
        <v>51</v>
      </c>
      <c r="R21" s="18" t="s">
        <v>52</v>
      </c>
      <c r="S21" s="19">
        <f>+[1]даромадлар!$BD$13</f>
        <v>5079272</v>
      </c>
      <c r="U21" s="14" t="s">
        <v>51</v>
      </c>
      <c r="V21" s="18" t="s">
        <v>52</v>
      </c>
      <c r="W21" s="19">
        <f>+[1]даромадлар!$BD$14</f>
        <v>2885537</v>
      </c>
      <c r="Y21" s="14" t="s">
        <v>51</v>
      </c>
      <c r="Z21" s="18" t="s">
        <v>52</v>
      </c>
      <c r="AA21" s="19">
        <f>+[1]даромадлар!$BD$15</f>
        <v>2201227</v>
      </c>
      <c r="AC21" s="14" t="s">
        <v>51</v>
      </c>
      <c r="AD21" s="18" t="s">
        <v>52</v>
      </c>
      <c r="AE21" s="19">
        <f>+[1]даромадлар!$BD$16</f>
        <v>225841</v>
      </c>
      <c r="AG21" s="14" t="s">
        <v>51</v>
      </c>
      <c r="AH21" s="18" t="s">
        <v>52</v>
      </c>
      <c r="AI21" s="19">
        <f>+[1]даромадлар!$BD$17</f>
        <v>1342336</v>
      </c>
      <c r="AK21" s="14" t="s">
        <v>51</v>
      </c>
      <c r="AL21" s="18" t="s">
        <v>52</v>
      </c>
      <c r="AM21" s="19">
        <f>+[1]даромадлар!$BD$18</f>
        <v>2830285</v>
      </c>
      <c r="AO21" s="14" t="s">
        <v>51</v>
      </c>
      <c r="AP21" s="18" t="s">
        <v>52</v>
      </c>
      <c r="AQ21" s="19">
        <f>+[1]даромадлар!$BD$19</f>
        <v>6003765</v>
      </c>
      <c r="AS21" s="14" t="s">
        <v>51</v>
      </c>
      <c r="AT21" s="18" t="s">
        <v>52</v>
      </c>
      <c r="AU21" s="19">
        <f>+[1]даромадлар!$BD$20</f>
        <v>1217426</v>
      </c>
      <c r="AW21" s="14" t="s">
        <v>51</v>
      </c>
      <c r="AX21" s="18" t="s">
        <v>52</v>
      </c>
      <c r="AY21" s="19">
        <f>+[1]даромадлар!$BD$21</f>
        <v>3080498</v>
      </c>
      <c r="BA21" s="14" t="s">
        <v>51</v>
      </c>
      <c r="BB21" s="18" t="s">
        <v>52</v>
      </c>
      <c r="BC21" s="19">
        <f>+[1]даромадлар!$BD$22</f>
        <v>298525</v>
      </c>
      <c r="BE21" s="14" t="s">
        <v>51</v>
      </c>
      <c r="BF21" s="18" t="s">
        <v>52</v>
      </c>
      <c r="BG21" s="19">
        <f>+[1]даромадлар!$BD$23</f>
        <v>7209757</v>
      </c>
      <c r="BI21" s="14" t="s">
        <v>51</v>
      </c>
      <c r="BJ21" s="18" t="s">
        <v>52</v>
      </c>
      <c r="BK21" s="19">
        <f>+[1]даромадлар!$BD$24</f>
        <v>3661808</v>
      </c>
      <c r="BM21" s="14" t="s">
        <v>51</v>
      </c>
      <c r="BN21" s="18" t="s">
        <v>52</v>
      </c>
      <c r="BO21" s="19">
        <f>+[1]даромадлар!$BD$8</f>
        <v>0</v>
      </c>
      <c r="BQ21" s="14" t="s">
        <v>51</v>
      </c>
      <c r="BR21" s="18" t="s">
        <v>52</v>
      </c>
      <c r="BS21" s="16">
        <f t="shared" si="1"/>
        <v>45011597</v>
      </c>
    </row>
    <row r="22" spans="1:71" ht="14.25">
      <c r="A22" s="14" t="s">
        <v>53</v>
      </c>
      <c r="B22" s="18" t="s">
        <v>54</v>
      </c>
      <c r="C22" s="19">
        <f>+[1]даромадлар!$BJ$9</f>
        <v>1264681</v>
      </c>
      <c r="E22" s="14" t="s">
        <v>53</v>
      </c>
      <c r="F22" s="18" t="s">
        <v>54</v>
      </c>
      <c r="G22" s="19">
        <f>+[1]даромадлар!$BJ$10</f>
        <v>37974</v>
      </c>
      <c r="I22" s="14" t="s">
        <v>53</v>
      </c>
      <c r="J22" s="18" t="s">
        <v>54</v>
      </c>
      <c r="K22" s="19">
        <f>+[1]даромадлар!$BJ$11</f>
        <v>65784</v>
      </c>
      <c r="M22" s="14" t="s">
        <v>53</v>
      </c>
      <c r="N22" s="18" t="s">
        <v>54</v>
      </c>
      <c r="O22" s="19">
        <f>+[1]даромадлар!$BJ$12</f>
        <v>78841</v>
      </c>
      <c r="Q22" s="14" t="s">
        <v>53</v>
      </c>
      <c r="R22" s="18" t="s">
        <v>54</v>
      </c>
      <c r="S22" s="19">
        <f>+[1]даромадлар!$BJ$13</f>
        <v>121805</v>
      </c>
      <c r="U22" s="14" t="s">
        <v>53</v>
      </c>
      <c r="V22" s="18" t="s">
        <v>54</v>
      </c>
      <c r="W22" s="19">
        <f>+[1]даромадлар!$BJ$14</f>
        <v>76524</v>
      </c>
      <c r="Y22" s="14" t="s">
        <v>53</v>
      </c>
      <c r="Z22" s="18" t="s">
        <v>54</v>
      </c>
      <c r="AA22" s="19">
        <f>+[1]даромадлар!$BJ$15</f>
        <v>227661</v>
      </c>
      <c r="AC22" s="14" t="s">
        <v>53</v>
      </c>
      <c r="AD22" s="18" t="s">
        <v>54</v>
      </c>
      <c r="AE22" s="19">
        <f>+[1]даромадлар!$BJ$16</f>
        <v>193484</v>
      </c>
      <c r="AG22" s="14" t="s">
        <v>53</v>
      </c>
      <c r="AH22" s="18" t="s">
        <v>54</v>
      </c>
      <c r="AI22" s="19">
        <f>+[1]даромадлар!$BJ$17</f>
        <v>221901</v>
      </c>
      <c r="AK22" s="14" t="s">
        <v>53</v>
      </c>
      <c r="AL22" s="18" t="s">
        <v>54</v>
      </c>
      <c r="AM22" s="19">
        <f>+[1]даромадлар!$BJ$18</f>
        <v>180832</v>
      </c>
      <c r="AO22" s="14" t="s">
        <v>53</v>
      </c>
      <c r="AP22" s="18" t="s">
        <v>54</v>
      </c>
      <c r="AQ22" s="19">
        <f>+[1]даромадлар!$BJ$19</f>
        <v>309645</v>
      </c>
      <c r="AS22" s="14" t="s">
        <v>53</v>
      </c>
      <c r="AT22" s="18" t="s">
        <v>54</v>
      </c>
      <c r="AU22" s="19">
        <f>+[1]даромадлар!$BJ$20</f>
        <v>1848128</v>
      </c>
      <c r="AW22" s="14" t="s">
        <v>53</v>
      </c>
      <c r="AX22" s="18" t="s">
        <v>54</v>
      </c>
      <c r="AY22" s="19">
        <f>+[1]даромадлар!$BJ$21</f>
        <v>202178</v>
      </c>
      <c r="BA22" s="14" t="s">
        <v>53</v>
      </c>
      <c r="BB22" s="18" t="s">
        <v>54</v>
      </c>
      <c r="BC22" s="19">
        <f>+[1]даромадлар!$BJ$22</f>
        <v>112975</v>
      </c>
      <c r="BE22" s="14" t="s">
        <v>53</v>
      </c>
      <c r="BF22" s="18" t="s">
        <v>54</v>
      </c>
      <c r="BG22" s="19">
        <f>+[1]даромадлар!$BJ$23</f>
        <v>139074</v>
      </c>
      <c r="BI22" s="14" t="s">
        <v>53</v>
      </c>
      <c r="BJ22" s="18" t="s">
        <v>54</v>
      </c>
      <c r="BK22" s="19">
        <f>+[1]даромадлар!$BJ$24</f>
        <v>18813</v>
      </c>
      <c r="BM22" s="14" t="s">
        <v>53</v>
      </c>
      <c r="BN22" s="18" t="s">
        <v>54</v>
      </c>
      <c r="BO22" s="19">
        <f>+[1]даромадлар!$BJ$8</f>
        <v>0</v>
      </c>
      <c r="BQ22" s="14" t="s">
        <v>53</v>
      </c>
      <c r="BR22" s="18" t="s">
        <v>54</v>
      </c>
      <c r="BS22" s="16">
        <f t="shared" si="1"/>
        <v>5100300</v>
      </c>
    </row>
    <row r="23" spans="1:71" ht="14.25">
      <c r="A23" s="14" t="s">
        <v>55</v>
      </c>
      <c r="B23" s="18" t="s">
        <v>56</v>
      </c>
      <c r="C23" s="21">
        <f>+[1]даромадлар!$BG9</f>
        <v>0</v>
      </c>
      <c r="E23" s="14" t="s">
        <v>55</v>
      </c>
      <c r="F23" s="18" t="s">
        <v>56</v>
      </c>
      <c r="G23" s="21">
        <f>+[1]даромадлар!$BG10</f>
        <v>1011197</v>
      </c>
      <c r="I23" s="14" t="s">
        <v>55</v>
      </c>
      <c r="J23" s="18" t="s">
        <v>56</v>
      </c>
      <c r="K23" s="21">
        <f>+[1]даромадлар!$BG11</f>
        <v>83181</v>
      </c>
      <c r="M23" s="14" t="s">
        <v>55</v>
      </c>
      <c r="N23" s="18" t="s">
        <v>56</v>
      </c>
      <c r="O23" s="21">
        <f>+[1]даромадлар!$BG12</f>
        <v>87628</v>
      </c>
      <c r="Q23" s="14" t="s">
        <v>55</v>
      </c>
      <c r="R23" s="18" t="s">
        <v>56</v>
      </c>
      <c r="S23" s="21">
        <f>+[1]даромадлар!$BG13</f>
        <v>0</v>
      </c>
      <c r="U23" s="14" t="s">
        <v>55</v>
      </c>
      <c r="V23" s="18" t="s">
        <v>56</v>
      </c>
      <c r="W23" s="21">
        <f>+[1]даромадлар!$BG14</f>
        <v>150050</v>
      </c>
      <c r="Y23" s="14" t="s">
        <v>55</v>
      </c>
      <c r="Z23" s="18" t="s">
        <v>56</v>
      </c>
      <c r="AA23" s="21">
        <f>+[1]даромадлар!$BG15</f>
        <v>115773</v>
      </c>
      <c r="AC23" s="14" t="s">
        <v>55</v>
      </c>
      <c r="AD23" s="18" t="s">
        <v>56</v>
      </c>
      <c r="AE23" s="21">
        <f>+[1]даромадлар!$BG16</f>
        <v>654618</v>
      </c>
      <c r="AG23" s="14" t="s">
        <v>55</v>
      </c>
      <c r="AH23" s="18" t="s">
        <v>56</v>
      </c>
      <c r="AI23" s="21">
        <f>+[1]даромадлар!$BG17</f>
        <v>139949</v>
      </c>
      <c r="AK23" s="14" t="s">
        <v>55</v>
      </c>
      <c r="AL23" s="18" t="s">
        <v>56</v>
      </c>
      <c r="AM23" s="21">
        <f>+[1]даромадлар!$BG18</f>
        <v>145176</v>
      </c>
      <c r="AO23" s="14" t="s">
        <v>55</v>
      </c>
      <c r="AP23" s="18" t="s">
        <v>56</v>
      </c>
      <c r="AQ23" s="21">
        <f>+[1]даромадлар!$BG19</f>
        <v>160865</v>
      </c>
      <c r="AS23" s="14" t="s">
        <v>55</v>
      </c>
      <c r="AT23" s="18" t="s">
        <v>56</v>
      </c>
      <c r="AU23" s="21">
        <f>+[1]даромадлар!$BG20</f>
        <v>126656</v>
      </c>
      <c r="AW23" s="14" t="s">
        <v>55</v>
      </c>
      <c r="AX23" s="18" t="s">
        <v>56</v>
      </c>
      <c r="AY23" s="21">
        <f>+[1]даромадлар!$BG21</f>
        <v>0</v>
      </c>
      <c r="BA23" s="14" t="s">
        <v>55</v>
      </c>
      <c r="BB23" s="18" t="s">
        <v>56</v>
      </c>
      <c r="BC23" s="21">
        <f>+[1]даромадлар!$BG22</f>
        <v>0</v>
      </c>
      <c r="BE23" s="14" t="s">
        <v>55</v>
      </c>
      <c r="BF23" s="18" t="s">
        <v>56</v>
      </c>
      <c r="BG23" s="21">
        <f>+[1]даромадлар!$BG23</f>
        <v>227294</v>
      </c>
      <c r="BI23" s="14" t="s">
        <v>55</v>
      </c>
      <c r="BJ23" s="18" t="s">
        <v>56</v>
      </c>
      <c r="BK23" s="21">
        <f>+[1]даромадлар!$BG24</f>
        <v>180577</v>
      </c>
      <c r="BM23" s="14" t="s">
        <v>55</v>
      </c>
      <c r="BN23" s="18" t="s">
        <v>56</v>
      </c>
      <c r="BO23" s="21">
        <f>+[1]даромадлар!$BG8</f>
        <v>2231436</v>
      </c>
      <c r="BQ23" s="14" t="s">
        <v>55</v>
      </c>
      <c r="BR23" s="18" t="s">
        <v>56</v>
      </c>
      <c r="BS23" s="16">
        <f t="shared" si="1"/>
        <v>5314400</v>
      </c>
    </row>
    <row r="24" spans="1:71" s="3" customFormat="1" ht="15">
      <c r="A24" s="22" t="s">
        <v>57</v>
      </c>
      <c r="B24" s="23" t="s">
        <v>58</v>
      </c>
      <c r="C24" s="24">
        <f>+C25+C26+C27+C28+C29</f>
        <v>9865156</v>
      </c>
      <c r="E24" s="22" t="s">
        <v>57</v>
      </c>
      <c r="F24" s="23" t="s">
        <v>58</v>
      </c>
      <c r="G24" s="24">
        <f>+G25+G26+G27+G28+G29</f>
        <v>3815204</v>
      </c>
      <c r="I24" s="22" t="s">
        <v>57</v>
      </c>
      <c r="J24" s="23" t="s">
        <v>58</v>
      </c>
      <c r="K24" s="24">
        <f>+K25+K26+K27+K28+K29</f>
        <v>3478385</v>
      </c>
      <c r="M24" s="22" t="s">
        <v>57</v>
      </c>
      <c r="N24" s="23" t="s">
        <v>58</v>
      </c>
      <c r="O24" s="24">
        <f>+O25+O26+O27+O28+O29</f>
        <v>1117303</v>
      </c>
      <c r="Q24" s="22" t="s">
        <v>57</v>
      </c>
      <c r="R24" s="23" t="s">
        <v>58</v>
      </c>
      <c r="S24" s="24">
        <f>+S25+S26+S27+S28+S29</f>
        <v>821943</v>
      </c>
      <c r="U24" s="22" t="s">
        <v>57</v>
      </c>
      <c r="V24" s="23" t="s">
        <v>58</v>
      </c>
      <c r="W24" s="24">
        <f>+W25+W26+W27+W28+W29</f>
        <v>4291368</v>
      </c>
      <c r="Y24" s="22" t="s">
        <v>57</v>
      </c>
      <c r="Z24" s="23" t="s">
        <v>58</v>
      </c>
      <c r="AA24" s="24">
        <f>+AA25+AA26+AA27+AA28+AA29</f>
        <v>3996973</v>
      </c>
      <c r="AB24" s="13"/>
      <c r="AC24" s="22" t="s">
        <v>57</v>
      </c>
      <c r="AD24" s="23" t="s">
        <v>58</v>
      </c>
      <c r="AE24" s="24">
        <f>+AE25+AE26+AE27+AE28+AE29</f>
        <v>2298892</v>
      </c>
      <c r="AG24" s="22" t="s">
        <v>57</v>
      </c>
      <c r="AH24" s="23" t="s">
        <v>58</v>
      </c>
      <c r="AI24" s="24">
        <f>+AI25+AI26+AI27+AI28+AI29</f>
        <v>4738239</v>
      </c>
      <c r="AK24" s="22" t="s">
        <v>57</v>
      </c>
      <c r="AL24" s="23" t="s">
        <v>58</v>
      </c>
      <c r="AM24" s="24">
        <f>+AM25+AM26+AM27+AM28+AM29</f>
        <v>3470200</v>
      </c>
      <c r="AO24" s="22" t="s">
        <v>57</v>
      </c>
      <c r="AP24" s="23" t="s">
        <v>58</v>
      </c>
      <c r="AQ24" s="24">
        <f>+AQ25+AQ26+AQ27+AQ28+AQ29</f>
        <v>2808285</v>
      </c>
      <c r="AS24" s="22" t="s">
        <v>57</v>
      </c>
      <c r="AT24" s="23" t="s">
        <v>58</v>
      </c>
      <c r="AU24" s="24">
        <f>+AU25+AU26+AU27+AU28+AU29</f>
        <v>2600871</v>
      </c>
      <c r="AW24" s="22" t="s">
        <v>57</v>
      </c>
      <c r="AX24" s="23" t="s">
        <v>58</v>
      </c>
      <c r="AY24" s="24">
        <f>+AY25+AY26+AY27+AY28+AY29</f>
        <v>2457801</v>
      </c>
      <c r="BA24" s="22" t="s">
        <v>57</v>
      </c>
      <c r="BB24" s="23" t="s">
        <v>58</v>
      </c>
      <c r="BC24" s="24">
        <f>+BC25+BC26+BC27+BC28+BC29</f>
        <v>795341</v>
      </c>
      <c r="BE24" s="22" t="s">
        <v>57</v>
      </c>
      <c r="BF24" s="23" t="s">
        <v>58</v>
      </c>
      <c r="BG24" s="24">
        <f>+BG25+BG26+BG27+BG28+BG29</f>
        <v>8377171</v>
      </c>
      <c r="BI24" s="22" t="s">
        <v>57</v>
      </c>
      <c r="BJ24" s="23" t="s">
        <v>58</v>
      </c>
      <c r="BK24" s="24">
        <f>+BK25+BK26+BK27+BK28+BK29</f>
        <v>1205456</v>
      </c>
      <c r="BM24" s="22" t="s">
        <v>57</v>
      </c>
      <c r="BN24" s="23" t="s">
        <v>58</v>
      </c>
      <c r="BO24" s="24">
        <f>+BO25+BO26+BO27+BO28+BO29</f>
        <v>65600458</v>
      </c>
      <c r="BQ24" s="22" t="s">
        <v>57</v>
      </c>
      <c r="BR24" s="23" t="s">
        <v>58</v>
      </c>
      <c r="BS24" s="24">
        <f>+BS25+BS26+BS27+BS28+BS29</f>
        <v>121739046</v>
      </c>
    </row>
    <row r="25" spans="1:71" ht="14.25">
      <c r="A25" s="14" t="s">
        <v>59</v>
      </c>
      <c r="B25" s="18" t="s">
        <v>60</v>
      </c>
      <c r="C25" s="16">
        <f>+[1]даромадлар!$CC9</f>
        <v>0</v>
      </c>
      <c r="E25" s="14" t="s">
        <v>59</v>
      </c>
      <c r="F25" s="18" t="s">
        <v>60</v>
      </c>
      <c r="G25" s="16">
        <f>+[1]даромадлар!$CC10</f>
        <v>1645192</v>
      </c>
      <c r="I25" s="14" t="s">
        <v>59</v>
      </c>
      <c r="J25" s="18" t="s">
        <v>60</v>
      </c>
      <c r="K25" s="16">
        <f>+[1]даромадлар!$CC11</f>
        <v>2388541</v>
      </c>
      <c r="M25" s="14" t="s">
        <v>59</v>
      </c>
      <c r="N25" s="18" t="s">
        <v>60</v>
      </c>
      <c r="O25" s="16">
        <f>+[1]даромадлар!$CC12</f>
        <v>0</v>
      </c>
      <c r="Q25" s="14" t="s">
        <v>59</v>
      </c>
      <c r="R25" s="18" t="s">
        <v>60</v>
      </c>
      <c r="S25" s="16">
        <f>+[1]даромадлар!$CC13</f>
        <v>0</v>
      </c>
      <c r="U25" s="14" t="s">
        <v>59</v>
      </c>
      <c r="V25" s="18" t="s">
        <v>60</v>
      </c>
      <c r="W25" s="16">
        <f>+[1]даромадлар!$CC14</f>
        <v>3362204</v>
      </c>
      <c r="Y25" s="14" t="s">
        <v>59</v>
      </c>
      <c r="Z25" s="18" t="s">
        <v>60</v>
      </c>
      <c r="AA25" s="16">
        <f>+[1]даромадлар!$CC15</f>
        <v>3075471</v>
      </c>
      <c r="AC25" s="14" t="s">
        <v>59</v>
      </c>
      <c r="AD25" s="18" t="s">
        <v>60</v>
      </c>
      <c r="AE25" s="16">
        <f>+[1]даромадлар!$CC16</f>
        <v>1530717</v>
      </c>
      <c r="AG25" s="14" t="s">
        <v>59</v>
      </c>
      <c r="AH25" s="18" t="s">
        <v>60</v>
      </c>
      <c r="AI25" s="16">
        <f>+[1]даромадлар!$CC17</f>
        <v>3126659</v>
      </c>
      <c r="AK25" s="14" t="s">
        <v>59</v>
      </c>
      <c r="AL25" s="18" t="s">
        <v>60</v>
      </c>
      <c r="AM25" s="16">
        <f>+[1]даромадлар!$CC18</f>
        <v>2429358</v>
      </c>
      <c r="AO25" s="14" t="s">
        <v>59</v>
      </c>
      <c r="AP25" s="18" t="s">
        <v>60</v>
      </c>
      <c r="AQ25" s="16">
        <f>+[1]даромадлар!$CC19</f>
        <v>388229</v>
      </c>
      <c r="AS25" s="14" t="s">
        <v>59</v>
      </c>
      <c r="AT25" s="18" t="s">
        <v>60</v>
      </c>
      <c r="AU25" s="16">
        <f>+[1]даромадлар!$CC20</f>
        <v>1853376</v>
      </c>
      <c r="AW25" s="14" t="s">
        <v>59</v>
      </c>
      <c r="AX25" s="18" t="s">
        <v>60</v>
      </c>
      <c r="AY25" s="16">
        <f>+[1]даромадлар!$CC21</f>
        <v>0</v>
      </c>
      <c r="BA25" s="14" t="s">
        <v>59</v>
      </c>
      <c r="BB25" s="18" t="s">
        <v>60</v>
      </c>
      <c r="BC25" s="16">
        <f>+[1]даромадлар!$CC22</f>
        <v>0</v>
      </c>
      <c r="BE25" s="14" t="s">
        <v>59</v>
      </c>
      <c r="BF25" s="18" t="s">
        <v>60</v>
      </c>
      <c r="BG25" s="16">
        <f>+[1]даромадлар!$CC23</f>
        <v>2152537</v>
      </c>
      <c r="BI25" s="14" t="s">
        <v>59</v>
      </c>
      <c r="BJ25" s="18" t="s">
        <v>60</v>
      </c>
      <c r="BK25" s="16">
        <f>+[1]даромадлар!$CC24</f>
        <v>0</v>
      </c>
      <c r="BM25" s="14" t="s">
        <v>59</v>
      </c>
      <c r="BN25" s="18" t="s">
        <v>60</v>
      </c>
      <c r="BO25" s="16">
        <f>+[1]даромадлар!$CC8</f>
        <v>30971811</v>
      </c>
      <c r="BQ25" s="14" t="s">
        <v>59</v>
      </c>
      <c r="BR25" s="18" t="s">
        <v>60</v>
      </c>
      <c r="BS25" s="16">
        <f>+C25+G25+K25+O25+S25+W25+AA25+AE25+AI25+AM25+AQ25+AU25+AY25+BC25+BG25+BK25+BO25</f>
        <v>52924095</v>
      </c>
    </row>
    <row r="26" spans="1:71" ht="28.5">
      <c r="A26" s="17" t="s">
        <v>61</v>
      </c>
      <c r="B26" s="18" t="s">
        <v>62</v>
      </c>
      <c r="C26" s="19">
        <f>+[1]даромадлар!$CF9</f>
        <v>0</v>
      </c>
      <c r="E26" s="17" t="s">
        <v>61</v>
      </c>
      <c r="F26" s="18" t="s">
        <v>62</v>
      </c>
      <c r="G26" s="19">
        <f>+[1]даромадлар!$CF10</f>
        <v>0</v>
      </c>
      <c r="I26" s="17" t="s">
        <v>61</v>
      </c>
      <c r="J26" s="18" t="s">
        <v>62</v>
      </c>
      <c r="K26" s="19">
        <f>+[1]даромадлар!$CF11</f>
        <v>0</v>
      </c>
      <c r="M26" s="17" t="s">
        <v>61</v>
      </c>
      <c r="N26" s="18" t="s">
        <v>62</v>
      </c>
      <c r="O26" s="19">
        <f>+[1]даромадлар!$CF12</f>
        <v>0</v>
      </c>
      <c r="Q26" s="17" t="s">
        <v>61</v>
      </c>
      <c r="R26" s="18" t="s">
        <v>62</v>
      </c>
      <c r="S26" s="19">
        <f>+[1]даромадлар!$CF13</f>
        <v>0</v>
      </c>
      <c r="U26" s="17" t="s">
        <v>61</v>
      </c>
      <c r="V26" s="18" t="s">
        <v>62</v>
      </c>
      <c r="W26" s="19">
        <f>+[1]даромадлар!$CF14</f>
        <v>0</v>
      </c>
      <c r="Y26" s="17" t="s">
        <v>61</v>
      </c>
      <c r="Z26" s="18" t="s">
        <v>62</v>
      </c>
      <c r="AA26" s="19">
        <f>+[1]даромадлар!$CF15</f>
        <v>0</v>
      </c>
      <c r="AC26" s="17" t="s">
        <v>61</v>
      </c>
      <c r="AD26" s="18" t="s">
        <v>62</v>
      </c>
      <c r="AE26" s="19">
        <f>+[1]даромадлар!$CF16</f>
        <v>0</v>
      </c>
      <c r="AG26" s="17" t="s">
        <v>61</v>
      </c>
      <c r="AH26" s="18" t="s">
        <v>62</v>
      </c>
      <c r="AI26" s="19">
        <f>+[1]даромадлар!$CF17</f>
        <v>0</v>
      </c>
      <c r="AK26" s="17" t="s">
        <v>61</v>
      </c>
      <c r="AL26" s="18" t="s">
        <v>62</v>
      </c>
      <c r="AM26" s="19">
        <f>+[1]даромадлар!$CF18</f>
        <v>0</v>
      </c>
      <c r="AO26" s="17" t="s">
        <v>61</v>
      </c>
      <c r="AP26" s="18" t="s">
        <v>62</v>
      </c>
      <c r="AQ26" s="19">
        <f>+[1]даромадлар!$CF19</f>
        <v>0</v>
      </c>
      <c r="AS26" s="17" t="s">
        <v>61</v>
      </c>
      <c r="AT26" s="18" t="s">
        <v>62</v>
      </c>
      <c r="AU26" s="19">
        <f>+[1]даромадлар!$CF20</f>
        <v>0</v>
      </c>
      <c r="AW26" s="17" t="s">
        <v>61</v>
      </c>
      <c r="AX26" s="18" t="s">
        <v>62</v>
      </c>
      <c r="AY26" s="19">
        <f>+[1]даромадлар!$CF21</f>
        <v>0</v>
      </c>
      <c r="BA26" s="17" t="s">
        <v>61</v>
      </c>
      <c r="BB26" s="18" t="s">
        <v>62</v>
      </c>
      <c r="BC26" s="19">
        <f>+[1]даромадлар!$CF22</f>
        <v>0</v>
      </c>
      <c r="BE26" s="17" t="s">
        <v>61</v>
      </c>
      <c r="BF26" s="18" t="s">
        <v>62</v>
      </c>
      <c r="BG26" s="19">
        <f>+[1]даромадлар!$CF23</f>
        <v>0</v>
      </c>
      <c r="BI26" s="17" t="s">
        <v>61</v>
      </c>
      <c r="BJ26" s="18" t="s">
        <v>62</v>
      </c>
      <c r="BK26" s="19">
        <f>+[1]даромадлар!$CF24</f>
        <v>0</v>
      </c>
      <c r="BM26" s="17" t="s">
        <v>61</v>
      </c>
      <c r="BN26" s="18" t="s">
        <v>62</v>
      </c>
      <c r="BO26" s="19">
        <f>+[1]даромадлар!$CF8</f>
        <v>34628647</v>
      </c>
      <c r="BQ26" s="17" t="s">
        <v>61</v>
      </c>
      <c r="BR26" s="18" t="s">
        <v>62</v>
      </c>
      <c r="BS26" s="16">
        <f>+C26+G26+K26+O26+S26+W26+AA26+AE26+AI26+AM26+AQ26+AU26+AY26+BC26+BG26+BK26+BO26</f>
        <v>34628647</v>
      </c>
    </row>
    <row r="27" spans="1:71" ht="14.25">
      <c r="A27" s="17" t="s">
        <v>63</v>
      </c>
      <c r="B27" s="18" t="s">
        <v>64</v>
      </c>
      <c r="C27" s="25">
        <f>+[1]даромадлар!$BY9</f>
        <v>6307971</v>
      </c>
      <c r="E27" s="17" t="s">
        <v>63</v>
      </c>
      <c r="F27" s="18" t="s">
        <v>64</v>
      </c>
      <c r="G27" s="25">
        <f>+[1]даромадлар!$BY10</f>
        <v>1821694</v>
      </c>
      <c r="I27" s="17" t="s">
        <v>63</v>
      </c>
      <c r="J27" s="18" t="s">
        <v>64</v>
      </c>
      <c r="K27" s="25">
        <f>+[1]даромадлар!$BY11</f>
        <v>583591</v>
      </c>
      <c r="M27" s="17" t="s">
        <v>63</v>
      </c>
      <c r="N27" s="18" t="s">
        <v>64</v>
      </c>
      <c r="O27" s="25">
        <f>+[1]даромадлар!$BY12</f>
        <v>929171</v>
      </c>
      <c r="Q27" s="17" t="s">
        <v>63</v>
      </c>
      <c r="R27" s="18" t="s">
        <v>64</v>
      </c>
      <c r="S27" s="25">
        <f>+[1]даромадлар!$BY13</f>
        <v>597340</v>
      </c>
      <c r="U27" s="17" t="s">
        <v>63</v>
      </c>
      <c r="V27" s="18" t="s">
        <v>64</v>
      </c>
      <c r="W27" s="25">
        <f>+[1]даромадлар!$BY14</f>
        <v>706439</v>
      </c>
      <c r="Y27" s="17" t="s">
        <v>63</v>
      </c>
      <c r="Z27" s="18" t="s">
        <v>64</v>
      </c>
      <c r="AA27" s="25">
        <f>+[1]даромадлар!$BY15</f>
        <v>740552</v>
      </c>
      <c r="AC27" s="17" t="s">
        <v>63</v>
      </c>
      <c r="AD27" s="18" t="s">
        <v>64</v>
      </c>
      <c r="AE27" s="25">
        <f>+[1]даромадлар!$BY16</f>
        <v>546264</v>
      </c>
      <c r="AG27" s="17" t="s">
        <v>63</v>
      </c>
      <c r="AH27" s="18" t="s">
        <v>64</v>
      </c>
      <c r="AI27" s="25">
        <f>+[1]даромадлар!$BY17</f>
        <v>1153050</v>
      </c>
      <c r="AK27" s="17" t="s">
        <v>63</v>
      </c>
      <c r="AL27" s="18" t="s">
        <v>64</v>
      </c>
      <c r="AM27" s="25">
        <f>+[1]даромадлар!$BY18</f>
        <v>819491</v>
      </c>
      <c r="AO27" s="17" t="s">
        <v>63</v>
      </c>
      <c r="AP27" s="18" t="s">
        <v>64</v>
      </c>
      <c r="AQ27" s="25">
        <f>+[1]даромадлар!$BY19</f>
        <v>2047352</v>
      </c>
      <c r="AS27" s="17" t="s">
        <v>63</v>
      </c>
      <c r="AT27" s="18" t="s">
        <v>64</v>
      </c>
      <c r="AU27" s="25">
        <f>+[1]даромадлар!$BY20</f>
        <v>532102</v>
      </c>
      <c r="AW27" s="17" t="s">
        <v>63</v>
      </c>
      <c r="AX27" s="18" t="s">
        <v>64</v>
      </c>
      <c r="AY27" s="25">
        <f>+[1]даромадлар!$BY21</f>
        <v>1945663</v>
      </c>
      <c r="BA27" s="17" t="s">
        <v>63</v>
      </c>
      <c r="BB27" s="18" t="s">
        <v>64</v>
      </c>
      <c r="BC27" s="25">
        <f>+[1]даромадлар!$BY22</f>
        <v>583523</v>
      </c>
      <c r="BE27" s="17" t="s">
        <v>63</v>
      </c>
      <c r="BF27" s="18" t="s">
        <v>64</v>
      </c>
      <c r="BG27" s="25">
        <f>+[1]даромадлар!$BY23</f>
        <v>5680784</v>
      </c>
      <c r="BI27" s="17" t="s">
        <v>63</v>
      </c>
      <c r="BJ27" s="18" t="s">
        <v>64</v>
      </c>
      <c r="BK27" s="25">
        <f>+[1]даромадлар!$BY24</f>
        <v>865317</v>
      </c>
      <c r="BM27" s="17" t="s">
        <v>63</v>
      </c>
      <c r="BN27" s="18" t="s">
        <v>64</v>
      </c>
      <c r="BO27" s="25">
        <f>+[1]даромадлар!$BY8</f>
        <v>0</v>
      </c>
      <c r="BQ27" s="17" t="s">
        <v>63</v>
      </c>
      <c r="BR27" s="18" t="s">
        <v>64</v>
      </c>
      <c r="BS27" s="16">
        <f>+C27+G27+K27+O27+S27+W27+AA27+AE27+AI27+AM27+AQ27+AU27+AY27+BC27+BG27+BK27+BO27</f>
        <v>25860304</v>
      </c>
    </row>
    <row r="28" spans="1:71" ht="14.25">
      <c r="A28" s="17" t="s">
        <v>65</v>
      </c>
      <c r="B28" s="18" t="s">
        <v>66</v>
      </c>
      <c r="C28" s="19">
        <f>+[1]даромадлар!$CI9</f>
        <v>3557185</v>
      </c>
      <c r="E28" s="17" t="s">
        <v>65</v>
      </c>
      <c r="F28" s="18" t="s">
        <v>66</v>
      </c>
      <c r="G28" s="19">
        <f>+[1]даромадлар!$CI10</f>
        <v>348318</v>
      </c>
      <c r="I28" s="17" t="s">
        <v>65</v>
      </c>
      <c r="J28" s="18" t="s">
        <v>66</v>
      </c>
      <c r="K28" s="19">
        <f>+[1]даромадлар!$CI11</f>
        <v>506253</v>
      </c>
      <c r="M28" s="17" t="s">
        <v>65</v>
      </c>
      <c r="N28" s="18" t="s">
        <v>66</v>
      </c>
      <c r="O28" s="19">
        <f>+[1]даромадлар!$CI12</f>
        <v>188132</v>
      </c>
      <c r="Q28" s="17" t="s">
        <v>65</v>
      </c>
      <c r="R28" s="18" t="s">
        <v>66</v>
      </c>
      <c r="S28" s="19">
        <f>+[1]даромадлар!$CI13</f>
        <v>224603</v>
      </c>
      <c r="U28" s="17" t="s">
        <v>65</v>
      </c>
      <c r="V28" s="18" t="s">
        <v>66</v>
      </c>
      <c r="W28" s="19">
        <f>+[1]даромадлар!$CI14</f>
        <v>222725</v>
      </c>
      <c r="Y28" s="17" t="s">
        <v>65</v>
      </c>
      <c r="Z28" s="18" t="s">
        <v>66</v>
      </c>
      <c r="AA28" s="19">
        <f>+[1]даромадлар!$CI15</f>
        <v>180950</v>
      </c>
      <c r="AC28" s="17" t="s">
        <v>65</v>
      </c>
      <c r="AD28" s="18" t="s">
        <v>66</v>
      </c>
      <c r="AE28" s="19">
        <f>+[1]даромадлар!$CI16</f>
        <v>221911</v>
      </c>
      <c r="AG28" s="17" t="s">
        <v>65</v>
      </c>
      <c r="AH28" s="18" t="s">
        <v>66</v>
      </c>
      <c r="AI28" s="19">
        <f>+[1]даромадлар!$CI17</f>
        <v>458530</v>
      </c>
      <c r="AK28" s="17" t="s">
        <v>65</v>
      </c>
      <c r="AL28" s="18" t="s">
        <v>66</v>
      </c>
      <c r="AM28" s="19">
        <f>+[1]даромадлар!$CI18</f>
        <v>221351</v>
      </c>
      <c r="AO28" s="17" t="s">
        <v>65</v>
      </c>
      <c r="AP28" s="18" t="s">
        <v>66</v>
      </c>
      <c r="AQ28" s="19">
        <f>+[1]даромадлар!$CI19</f>
        <v>372704</v>
      </c>
      <c r="AS28" s="17" t="s">
        <v>65</v>
      </c>
      <c r="AT28" s="18" t="s">
        <v>66</v>
      </c>
      <c r="AU28" s="19">
        <f>+[1]даромадлар!$CI20</f>
        <v>215393</v>
      </c>
      <c r="AW28" s="17" t="s">
        <v>65</v>
      </c>
      <c r="AX28" s="18" t="s">
        <v>66</v>
      </c>
      <c r="AY28" s="19">
        <f>+[1]даромадлар!$CI21</f>
        <v>512138</v>
      </c>
      <c r="BA28" s="17" t="s">
        <v>65</v>
      </c>
      <c r="BB28" s="18" t="s">
        <v>66</v>
      </c>
      <c r="BC28" s="19">
        <f>+[1]даромадлар!$CI22</f>
        <v>211818</v>
      </c>
      <c r="BE28" s="17" t="s">
        <v>65</v>
      </c>
      <c r="BF28" s="18" t="s">
        <v>66</v>
      </c>
      <c r="BG28" s="19">
        <f>+[1]даромадлар!$CI23</f>
        <v>543850</v>
      </c>
      <c r="BI28" s="17" t="s">
        <v>65</v>
      </c>
      <c r="BJ28" s="18" t="s">
        <v>66</v>
      </c>
      <c r="BK28" s="19">
        <f>+[1]даромадлар!$CI24</f>
        <v>340139</v>
      </c>
      <c r="BM28" s="17" t="s">
        <v>65</v>
      </c>
      <c r="BN28" s="18" t="s">
        <v>66</v>
      </c>
      <c r="BO28" s="19">
        <f>+[1]даромадлар!$CI8</f>
        <v>0</v>
      </c>
      <c r="BQ28" s="17" t="s">
        <v>65</v>
      </c>
      <c r="BR28" s="18" t="s">
        <v>66</v>
      </c>
      <c r="BS28" s="16">
        <f>+C28+G28+K28+O28+S28+W28+AA28+AE28+AI28+AM28+AQ28+AU28+AY28+BC28+BG28+BK28+BO28</f>
        <v>8326000</v>
      </c>
    </row>
    <row r="29" spans="1:71" ht="14.25" hidden="1">
      <c r="A29" s="17" t="s">
        <v>67</v>
      </c>
      <c r="B29" s="18" t="s">
        <v>68</v>
      </c>
      <c r="C29" s="19">
        <f>+[1]даромадлар!$BV9</f>
        <v>0</v>
      </c>
      <c r="E29" s="17" t="s">
        <v>67</v>
      </c>
      <c r="F29" s="18" t="s">
        <v>68</v>
      </c>
      <c r="G29" s="19">
        <f>+[1]даромадлар!$BV10</f>
        <v>0</v>
      </c>
      <c r="I29" s="17" t="s">
        <v>67</v>
      </c>
      <c r="J29" s="18" t="s">
        <v>68</v>
      </c>
      <c r="K29" s="19">
        <f>+[1]даромадлар!$BV11</f>
        <v>0</v>
      </c>
      <c r="M29" s="17" t="s">
        <v>67</v>
      </c>
      <c r="N29" s="18" t="s">
        <v>68</v>
      </c>
      <c r="O29" s="19">
        <f>+[1]даромадлар!$BV12</f>
        <v>0</v>
      </c>
      <c r="Q29" s="17" t="s">
        <v>67</v>
      </c>
      <c r="R29" s="18" t="s">
        <v>68</v>
      </c>
      <c r="S29" s="19">
        <f>+[1]даромадлар!$BV13</f>
        <v>0</v>
      </c>
      <c r="U29" s="17" t="s">
        <v>67</v>
      </c>
      <c r="V29" s="18" t="s">
        <v>68</v>
      </c>
      <c r="W29" s="19">
        <f>+[1]даромадлар!$BV14</f>
        <v>0</v>
      </c>
      <c r="Y29" s="17" t="s">
        <v>67</v>
      </c>
      <c r="Z29" s="18" t="s">
        <v>68</v>
      </c>
      <c r="AA29" s="19">
        <f>+[1]даромадлар!$BV15</f>
        <v>0</v>
      </c>
      <c r="AC29" s="17" t="s">
        <v>67</v>
      </c>
      <c r="AD29" s="18" t="s">
        <v>68</v>
      </c>
      <c r="AE29" s="19">
        <f>+[1]даромадлар!$BV16</f>
        <v>0</v>
      </c>
      <c r="AG29" s="17" t="s">
        <v>67</v>
      </c>
      <c r="AH29" s="18" t="s">
        <v>68</v>
      </c>
      <c r="AI29" s="19">
        <f>+[1]даромадлар!$BV17</f>
        <v>0</v>
      </c>
      <c r="AK29" s="17" t="s">
        <v>67</v>
      </c>
      <c r="AL29" s="18" t="s">
        <v>68</v>
      </c>
      <c r="AM29" s="19">
        <f>+[1]даромадлар!$BV18</f>
        <v>0</v>
      </c>
      <c r="AO29" s="17" t="s">
        <v>67</v>
      </c>
      <c r="AP29" s="18" t="s">
        <v>68</v>
      </c>
      <c r="AQ29" s="19">
        <f>+[1]даромадлар!$BV19</f>
        <v>0</v>
      </c>
      <c r="AS29" s="17" t="s">
        <v>67</v>
      </c>
      <c r="AT29" s="18" t="s">
        <v>68</v>
      </c>
      <c r="AU29" s="19">
        <f>+[1]даромадлар!$BV20</f>
        <v>0</v>
      </c>
      <c r="AW29" s="17" t="s">
        <v>67</v>
      </c>
      <c r="AX29" s="18" t="s">
        <v>68</v>
      </c>
      <c r="AY29" s="19">
        <f>+[1]даромадлар!$BV21</f>
        <v>0</v>
      </c>
      <c r="BA29" s="17" t="s">
        <v>67</v>
      </c>
      <c r="BB29" s="18" t="s">
        <v>68</v>
      </c>
      <c r="BC29" s="19">
        <f>+[1]даромадлар!$BV22</f>
        <v>0</v>
      </c>
      <c r="BE29" s="17" t="s">
        <v>67</v>
      </c>
      <c r="BF29" s="18" t="s">
        <v>68</v>
      </c>
      <c r="BG29" s="19">
        <f>+[1]даромадлар!$BV23</f>
        <v>0</v>
      </c>
      <c r="BI29" s="17" t="s">
        <v>67</v>
      </c>
      <c r="BJ29" s="18" t="s">
        <v>68</v>
      </c>
      <c r="BK29" s="19">
        <f>+[1]даромадлар!$BV24</f>
        <v>0</v>
      </c>
      <c r="BM29" s="17" t="s">
        <v>67</v>
      </c>
      <c r="BN29" s="18" t="s">
        <v>68</v>
      </c>
      <c r="BO29" s="19">
        <f>+[1]даромадлар!$BV8</f>
        <v>0</v>
      </c>
      <c r="BQ29" s="17" t="s">
        <v>67</v>
      </c>
      <c r="BR29" s="18" t="s">
        <v>68</v>
      </c>
      <c r="BS29" s="16">
        <f>+C29+G29+K29+O29+S29+W29+AA29+AE29+AI29+AM29+AQ29+AU29+AY29+BC29+BG29+BK29+BO29</f>
        <v>0</v>
      </c>
    </row>
    <row r="30" spans="1:71" ht="15" thickBot="1">
      <c r="A30" s="26"/>
      <c r="B30" s="27"/>
      <c r="C30" s="21"/>
      <c r="E30" s="26"/>
      <c r="F30" s="27"/>
      <c r="G30" s="21"/>
      <c r="I30" s="26"/>
      <c r="J30" s="27"/>
      <c r="K30" s="21"/>
      <c r="M30" s="26"/>
      <c r="N30" s="27"/>
      <c r="O30" s="21"/>
      <c r="Q30" s="26"/>
      <c r="R30" s="27"/>
      <c r="S30" s="21"/>
      <c r="U30" s="26"/>
      <c r="V30" s="27"/>
      <c r="W30" s="21"/>
      <c r="Y30" s="26"/>
      <c r="Z30" s="27"/>
      <c r="AA30" s="21"/>
      <c r="AC30" s="26"/>
      <c r="AD30" s="27"/>
      <c r="AE30" s="21"/>
      <c r="AG30" s="26"/>
      <c r="AH30" s="27"/>
      <c r="AI30" s="21"/>
      <c r="AK30" s="26"/>
      <c r="AL30" s="27"/>
      <c r="AM30" s="21"/>
      <c r="AO30" s="26"/>
      <c r="AP30" s="27"/>
      <c r="AQ30" s="21"/>
      <c r="AS30" s="26"/>
      <c r="AT30" s="27"/>
      <c r="AU30" s="21"/>
      <c r="AW30" s="26"/>
      <c r="AX30" s="27"/>
      <c r="AY30" s="21"/>
      <c r="BA30" s="26"/>
      <c r="BB30" s="27"/>
      <c r="BC30" s="21"/>
      <c r="BE30" s="26"/>
      <c r="BF30" s="27"/>
      <c r="BG30" s="21"/>
      <c r="BI30" s="26"/>
      <c r="BJ30" s="27"/>
      <c r="BK30" s="21"/>
      <c r="BM30" s="26"/>
      <c r="BN30" s="27"/>
      <c r="BO30" s="21"/>
      <c r="BQ30" s="26"/>
      <c r="BR30" s="27"/>
      <c r="BS30" s="21"/>
    </row>
    <row r="31" spans="1:71" ht="15.75" thickBot="1">
      <c r="A31" s="28"/>
      <c r="B31" s="6" t="s">
        <v>69</v>
      </c>
      <c r="C31" s="29">
        <f>+C6+C12+C16+C24</f>
        <v>97847799</v>
      </c>
      <c r="E31" s="28"/>
      <c r="F31" s="6" t="s">
        <v>69</v>
      </c>
      <c r="G31" s="29">
        <f>+G6+G12+G16+G24</f>
        <v>22019797</v>
      </c>
      <c r="I31" s="28"/>
      <c r="J31" s="6" t="s">
        <v>69</v>
      </c>
      <c r="K31" s="29">
        <f>+K6+K12+K16+K24</f>
        <v>30214789</v>
      </c>
      <c r="M31" s="28"/>
      <c r="N31" s="6" t="s">
        <v>69</v>
      </c>
      <c r="O31" s="29">
        <f>+O6+O12+O16+O24</f>
        <v>32505891</v>
      </c>
      <c r="Q31" s="28"/>
      <c r="R31" s="6" t="s">
        <v>69</v>
      </c>
      <c r="S31" s="29">
        <f>+S6+S12+S16+S24</f>
        <v>26580353</v>
      </c>
      <c r="U31" s="28"/>
      <c r="V31" s="6" t="s">
        <v>69</v>
      </c>
      <c r="W31" s="29">
        <f>+W6+W12+W16+W24</f>
        <v>33021073</v>
      </c>
      <c r="Y31" s="28"/>
      <c r="Z31" s="6" t="s">
        <v>69</v>
      </c>
      <c r="AA31" s="29">
        <f>+AA6+AA12+AA16+AA24</f>
        <v>36440273</v>
      </c>
      <c r="AC31" s="28"/>
      <c r="AD31" s="6" t="s">
        <v>69</v>
      </c>
      <c r="AE31" s="29">
        <f>+AE6+AE12+AE16+AE24</f>
        <v>23661476</v>
      </c>
      <c r="AG31" s="28"/>
      <c r="AH31" s="6" t="s">
        <v>69</v>
      </c>
      <c r="AI31" s="29">
        <f>+AI6+AI12+AI16+AI24</f>
        <v>31314880</v>
      </c>
      <c r="AK31" s="28"/>
      <c r="AL31" s="6" t="s">
        <v>69</v>
      </c>
      <c r="AM31" s="29">
        <f>+AM6+AM12+AM16+AM24</f>
        <v>38732105</v>
      </c>
      <c r="AO31" s="28"/>
      <c r="AP31" s="6" t="s">
        <v>69</v>
      </c>
      <c r="AQ31" s="29">
        <f>+AQ6+AQ12+AQ16+AQ24</f>
        <v>48263737</v>
      </c>
      <c r="AS31" s="28"/>
      <c r="AT31" s="6" t="s">
        <v>69</v>
      </c>
      <c r="AU31" s="29">
        <f>+AU6+AU12+AU16+AU24</f>
        <v>28648049</v>
      </c>
      <c r="AW31" s="28"/>
      <c r="AX31" s="6" t="s">
        <v>69</v>
      </c>
      <c r="AY31" s="29">
        <f>+AY6+AY12+AY16+AY24</f>
        <v>33959880</v>
      </c>
      <c r="BA31" s="28"/>
      <c r="BB31" s="6" t="s">
        <v>69</v>
      </c>
      <c r="BC31" s="29">
        <f>+BC6+BC12+BC16+BC24</f>
        <v>21276912</v>
      </c>
      <c r="BE31" s="28"/>
      <c r="BF31" s="6" t="s">
        <v>69</v>
      </c>
      <c r="BG31" s="29">
        <f>+BG6+BG12+BG16+BG24</f>
        <v>52663957</v>
      </c>
      <c r="BI31" s="28"/>
      <c r="BJ31" s="6" t="s">
        <v>69</v>
      </c>
      <c r="BK31" s="29">
        <f>+BK6+BK12+BK16+BK24</f>
        <v>30074832</v>
      </c>
      <c r="BM31" s="28"/>
      <c r="BN31" s="6" t="s">
        <v>69</v>
      </c>
      <c r="BO31" s="29">
        <f>+BO6+BO12+BO16+BO24</f>
        <v>1683633367</v>
      </c>
      <c r="BQ31" s="28"/>
      <c r="BR31" s="6" t="s">
        <v>69</v>
      </c>
      <c r="BS31" s="29">
        <f>+BS6+BS12+BS16+BS24</f>
        <v>2270859170</v>
      </c>
    </row>
    <row r="32" spans="1:71" ht="15">
      <c r="A32" s="30"/>
      <c r="B32" s="11" t="s">
        <v>70</v>
      </c>
      <c r="C32" s="12">
        <f>+[1]даромадлар!$CW9</f>
        <v>329245975</v>
      </c>
      <c r="E32" s="30"/>
      <c r="F32" s="11" t="s">
        <v>70</v>
      </c>
      <c r="G32" s="12">
        <f>+[1]даромадлар!$CW10</f>
        <v>66511383</v>
      </c>
      <c r="I32" s="30"/>
      <c r="J32" s="11" t="s">
        <v>70</v>
      </c>
      <c r="K32" s="12">
        <f>+[1]даромадлар!$CW11</f>
        <v>103617060</v>
      </c>
      <c r="M32" s="30"/>
      <c r="N32" s="11" t="s">
        <v>70</v>
      </c>
      <c r="O32" s="12">
        <f>+[1]даромадлар!$CW12</f>
        <v>127550638</v>
      </c>
      <c r="Q32" s="30"/>
      <c r="R32" s="11" t="s">
        <v>70</v>
      </c>
      <c r="S32" s="12">
        <f>+[1]даромадлар!$CW13</f>
        <v>105366803</v>
      </c>
      <c r="U32" s="30"/>
      <c r="V32" s="11" t="s">
        <v>70</v>
      </c>
      <c r="W32" s="12">
        <f>+[1]даромадлар!$CW14</f>
        <v>164855464</v>
      </c>
      <c r="Y32" s="30"/>
      <c r="Z32" s="11" t="s">
        <v>70</v>
      </c>
      <c r="AA32" s="12">
        <f>+[1]даромадлар!$CW15</f>
        <v>174946344</v>
      </c>
      <c r="AC32" s="30"/>
      <c r="AD32" s="11" t="s">
        <v>70</v>
      </c>
      <c r="AE32" s="12">
        <f>+[1]даромадлар!$CW16</f>
        <v>118822565</v>
      </c>
      <c r="AG32" s="30"/>
      <c r="AH32" s="11" t="s">
        <v>70</v>
      </c>
      <c r="AI32" s="12">
        <f>+[1]даромадлар!$CW17</f>
        <v>137106255</v>
      </c>
      <c r="AK32" s="30"/>
      <c r="AL32" s="11" t="s">
        <v>70</v>
      </c>
      <c r="AM32" s="12">
        <f>+[1]даромадлар!$CW18</f>
        <v>187642380</v>
      </c>
      <c r="AO32" s="30"/>
      <c r="AP32" s="11" t="s">
        <v>70</v>
      </c>
      <c r="AQ32" s="12">
        <f>+[1]даромадлар!$CW19</f>
        <v>231858246</v>
      </c>
      <c r="AS32" s="30"/>
      <c r="AT32" s="11" t="s">
        <v>70</v>
      </c>
      <c r="AU32" s="12">
        <f>+[1]даромадлар!$CW20</f>
        <v>101520388</v>
      </c>
      <c r="AW32" s="30"/>
      <c r="AX32" s="11" t="s">
        <v>70</v>
      </c>
      <c r="AY32" s="12">
        <f>+[1]даромадлар!$CW21</f>
        <v>130827054</v>
      </c>
      <c r="BA32" s="30"/>
      <c r="BB32" s="11" t="s">
        <v>70</v>
      </c>
      <c r="BC32" s="12">
        <f>+[1]даромадлар!$CW22</f>
        <v>119117376</v>
      </c>
      <c r="BE32" s="30"/>
      <c r="BF32" s="11" t="s">
        <v>70</v>
      </c>
      <c r="BG32" s="12">
        <f>+[1]даромадлар!$CW23</f>
        <v>290360549</v>
      </c>
      <c r="BI32" s="30"/>
      <c r="BJ32" s="11" t="s">
        <v>70</v>
      </c>
      <c r="BK32" s="12">
        <f>+[1]даромадлар!$CW24</f>
        <v>121764908</v>
      </c>
      <c r="BM32" s="30"/>
      <c r="BN32" s="11" t="s">
        <v>70</v>
      </c>
      <c r="BO32" s="12">
        <f>+[1]даромадлар!$CW8</f>
        <v>-750177944</v>
      </c>
      <c r="BQ32" s="30"/>
      <c r="BR32" s="11" t="s">
        <v>70</v>
      </c>
      <c r="BS32" s="16">
        <f>+C32+G32+K32+O32+S32+W32+AA32+AE32+AI32+AM32+AQ32+AU32+AY32+BC32+BG32+BK32+BO32</f>
        <v>1760935444</v>
      </c>
    </row>
    <row r="33" spans="1:71" ht="15.75" thickBot="1">
      <c r="A33" s="31"/>
      <c r="B33" s="32" t="s">
        <v>71</v>
      </c>
      <c r="C33" s="33">
        <f>+[1]даромадлар!$CN9</f>
        <v>0</v>
      </c>
      <c r="E33" s="31"/>
      <c r="F33" s="32" t="s">
        <v>71</v>
      </c>
      <c r="G33" s="33">
        <f>+[1]даромадлар!$CN10</f>
        <v>0</v>
      </c>
      <c r="I33" s="31"/>
      <c r="J33" s="32" t="s">
        <v>71</v>
      </c>
      <c r="K33" s="33">
        <f>+[1]даромадлар!$CN11</f>
        <v>0</v>
      </c>
      <c r="M33" s="31"/>
      <c r="N33" s="32" t="s">
        <v>71</v>
      </c>
      <c r="O33" s="33">
        <f>+[1]даромадлар!$CN12</f>
        <v>0</v>
      </c>
      <c r="Q33" s="31"/>
      <c r="R33" s="32" t="s">
        <v>71</v>
      </c>
      <c r="S33" s="33">
        <f>+[1]даромадлар!$CN13</f>
        <v>0</v>
      </c>
      <c r="U33" s="31"/>
      <c r="V33" s="32" t="s">
        <v>71</v>
      </c>
      <c r="W33" s="33">
        <f>+[1]даромадлар!$CN14</f>
        <v>0</v>
      </c>
      <c r="Y33" s="31"/>
      <c r="Z33" s="32" t="s">
        <v>71</v>
      </c>
      <c r="AA33" s="33">
        <f>+[1]даромадлар!$CN15</f>
        <v>0</v>
      </c>
      <c r="AC33" s="31"/>
      <c r="AD33" s="32" t="s">
        <v>71</v>
      </c>
      <c r="AE33" s="33">
        <f>+[1]даромадлар!$CN16</f>
        <v>0</v>
      </c>
      <c r="AG33" s="31"/>
      <c r="AH33" s="32" t="s">
        <v>71</v>
      </c>
      <c r="AI33" s="33">
        <f>+[1]даромадлар!$CN17</f>
        <v>0</v>
      </c>
      <c r="AK33" s="31"/>
      <c r="AL33" s="32" t="s">
        <v>71</v>
      </c>
      <c r="AM33" s="33">
        <f>+[1]даромадлар!$CN18</f>
        <v>0</v>
      </c>
      <c r="AO33" s="31"/>
      <c r="AP33" s="32" t="s">
        <v>71</v>
      </c>
      <c r="AQ33" s="33">
        <f>+[1]даромадлар!$CN19</f>
        <v>0</v>
      </c>
      <c r="AS33" s="31"/>
      <c r="AT33" s="32" t="s">
        <v>71</v>
      </c>
      <c r="AU33" s="33">
        <f>+[1]даромадлар!$CN20</f>
        <v>0</v>
      </c>
      <c r="AW33" s="31"/>
      <c r="AX33" s="32" t="s">
        <v>71</v>
      </c>
      <c r="AY33" s="33">
        <f>+[1]даромадлар!$CN21</f>
        <v>0</v>
      </c>
      <c r="BA33" s="31"/>
      <c r="BB33" s="32" t="s">
        <v>71</v>
      </c>
      <c r="BC33" s="33">
        <f>+[1]даромадлар!$CN22</f>
        <v>0</v>
      </c>
      <c r="BE33" s="31"/>
      <c r="BF33" s="32" t="s">
        <v>71</v>
      </c>
      <c r="BG33" s="33">
        <f>+[1]даромадлар!$CN23</f>
        <v>0</v>
      </c>
      <c r="BI33" s="31"/>
      <c r="BJ33" s="32" t="s">
        <v>71</v>
      </c>
      <c r="BK33" s="33">
        <f>+[1]даромадлар!$CN24</f>
        <v>0</v>
      </c>
      <c r="BM33" s="31"/>
      <c r="BN33" s="32" t="s">
        <v>71</v>
      </c>
      <c r="BO33" s="33">
        <f>+[1]даромадлар!$CN8</f>
        <v>0</v>
      </c>
      <c r="BQ33" s="31"/>
      <c r="BR33" s="32" t="s">
        <v>71</v>
      </c>
      <c r="BS33" s="16">
        <f>+C33+G33+K33+O33+S33+W33+AA33+AE33+AI33+AM33+AQ33+AU33+AY33+BC33+BG33+BK33+BO33</f>
        <v>0</v>
      </c>
    </row>
    <row r="34" spans="1:71" ht="15.75" thickBot="1">
      <c r="A34" s="28"/>
      <c r="B34" s="6" t="s">
        <v>72</v>
      </c>
      <c r="C34" s="29">
        <f>C31+C32+C33</f>
        <v>427093774</v>
      </c>
      <c r="E34" s="28"/>
      <c r="F34" s="6" t="s">
        <v>72</v>
      </c>
      <c r="G34" s="29">
        <f>G31+G32+G33</f>
        <v>88531180</v>
      </c>
      <c r="I34" s="28"/>
      <c r="J34" s="6" t="s">
        <v>72</v>
      </c>
      <c r="K34" s="29">
        <f>K31+K32+K33</f>
        <v>133831849</v>
      </c>
      <c r="M34" s="28"/>
      <c r="N34" s="6" t="s">
        <v>72</v>
      </c>
      <c r="O34" s="29">
        <f>O31+O32+O33</f>
        <v>160056529</v>
      </c>
      <c r="Q34" s="28"/>
      <c r="R34" s="6" t="s">
        <v>72</v>
      </c>
      <c r="S34" s="29">
        <f>S31+S32+S33</f>
        <v>131947156</v>
      </c>
      <c r="U34" s="28"/>
      <c r="V34" s="6" t="s">
        <v>72</v>
      </c>
      <c r="W34" s="29">
        <f>W31+W32+W33</f>
        <v>197876537</v>
      </c>
      <c r="Y34" s="28"/>
      <c r="Z34" s="6" t="s">
        <v>72</v>
      </c>
      <c r="AA34" s="29">
        <f>AA31+AA32+AA33</f>
        <v>211386617</v>
      </c>
      <c r="AC34" s="28"/>
      <c r="AD34" s="6" t="s">
        <v>72</v>
      </c>
      <c r="AE34" s="29">
        <f>AE31+AE32+AE33</f>
        <v>142484041</v>
      </c>
      <c r="AG34" s="28"/>
      <c r="AH34" s="6" t="s">
        <v>72</v>
      </c>
      <c r="AI34" s="29">
        <f>AI31+AI32+AI33</f>
        <v>168421135</v>
      </c>
      <c r="AK34" s="28"/>
      <c r="AL34" s="6" t="s">
        <v>72</v>
      </c>
      <c r="AM34" s="29">
        <f>AM31+AM32+AM33</f>
        <v>226374485</v>
      </c>
      <c r="AO34" s="28"/>
      <c r="AP34" s="6" t="s">
        <v>72</v>
      </c>
      <c r="AQ34" s="29">
        <f>AQ31+AQ32+AQ33</f>
        <v>280121983</v>
      </c>
      <c r="AS34" s="28"/>
      <c r="AT34" s="6" t="s">
        <v>72</v>
      </c>
      <c r="AU34" s="29">
        <f>AU31+AU32+AU33</f>
        <v>130168437</v>
      </c>
      <c r="AW34" s="28"/>
      <c r="AX34" s="6" t="s">
        <v>72</v>
      </c>
      <c r="AY34" s="29">
        <f>AY31+AY32+AY33</f>
        <v>164786934</v>
      </c>
      <c r="BA34" s="28"/>
      <c r="BB34" s="6" t="s">
        <v>72</v>
      </c>
      <c r="BC34" s="29">
        <f>BC31+BC32+BC33</f>
        <v>140394288</v>
      </c>
      <c r="BE34" s="28"/>
      <c r="BF34" s="6" t="s">
        <v>72</v>
      </c>
      <c r="BG34" s="29">
        <f>BG31+BG32+BG33</f>
        <v>343024506</v>
      </c>
      <c r="BI34" s="28"/>
      <c r="BJ34" s="6" t="s">
        <v>72</v>
      </c>
      <c r="BK34" s="29">
        <f>BK31+BK32+BK33</f>
        <v>151839740</v>
      </c>
      <c r="BM34" s="28"/>
      <c r="BN34" s="6" t="s">
        <v>72</v>
      </c>
      <c r="BO34" s="29">
        <f>BO31+BO32+BO33</f>
        <v>933455423</v>
      </c>
      <c r="BQ34" s="28"/>
      <c r="BR34" s="6" t="s">
        <v>72</v>
      </c>
      <c r="BS34" s="29">
        <f>BS31+BS32+BS33</f>
        <v>4031794614</v>
      </c>
    </row>
    <row r="35" spans="1:71" ht="15.75" thickBot="1">
      <c r="A35" s="28"/>
      <c r="B35" s="6" t="s">
        <v>73</v>
      </c>
      <c r="C35" s="29">
        <f>+C34</f>
        <v>427093774</v>
      </c>
      <c r="D35" s="34"/>
      <c r="E35" s="28"/>
      <c r="F35" s="6" t="s">
        <v>73</v>
      </c>
      <c r="G35" s="29">
        <f>+G34</f>
        <v>88531180</v>
      </c>
      <c r="I35" s="28"/>
      <c r="J35" s="6" t="s">
        <v>73</v>
      </c>
      <c r="K35" s="29">
        <f>+K34</f>
        <v>133831849</v>
      </c>
      <c r="M35" s="28"/>
      <c r="N35" s="6" t="s">
        <v>73</v>
      </c>
      <c r="O35" s="29">
        <f>+O34</f>
        <v>160056529</v>
      </c>
      <c r="Q35" s="28"/>
      <c r="R35" s="6" t="s">
        <v>73</v>
      </c>
      <c r="S35" s="29">
        <f>+S34</f>
        <v>131947156</v>
      </c>
      <c r="U35" s="28"/>
      <c r="V35" s="6" t="s">
        <v>73</v>
      </c>
      <c r="W35" s="29">
        <f>+W34</f>
        <v>197876537</v>
      </c>
      <c r="Y35" s="28"/>
      <c r="Z35" s="6" t="s">
        <v>73</v>
      </c>
      <c r="AA35" s="29">
        <f>+AA34</f>
        <v>211386617</v>
      </c>
      <c r="AC35" s="28"/>
      <c r="AD35" s="6" t="s">
        <v>73</v>
      </c>
      <c r="AE35" s="29">
        <f>+AE34</f>
        <v>142484041</v>
      </c>
      <c r="AG35" s="28"/>
      <c r="AH35" s="6" t="s">
        <v>73</v>
      </c>
      <c r="AI35" s="29">
        <f>+AI34</f>
        <v>168421135</v>
      </c>
      <c r="AK35" s="28"/>
      <c r="AL35" s="6" t="s">
        <v>73</v>
      </c>
      <c r="AM35" s="29">
        <f>+AM34</f>
        <v>226374485</v>
      </c>
      <c r="AO35" s="28"/>
      <c r="AP35" s="6" t="s">
        <v>73</v>
      </c>
      <c r="AQ35" s="29">
        <f>+AQ34</f>
        <v>280121983</v>
      </c>
      <c r="AS35" s="28"/>
      <c r="AT35" s="6" t="s">
        <v>73</v>
      </c>
      <c r="AU35" s="29">
        <f>+AU34</f>
        <v>130168437</v>
      </c>
      <c r="AW35" s="28"/>
      <c r="AX35" s="6" t="s">
        <v>73</v>
      </c>
      <c r="AY35" s="29">
        <f>+AY34</f>
        <v>164786934</v>
      </c>
      <c r="BA35" s="28"/>
      <c r="BB35" s="6" t="s">
        <v>73</v>
      </c>
      <c r="BC35" s="29">
        <f>+BC34</f>
        <v>140394288</v>
      </c>
      <c r="BE35" s="28"/>
      <c r="BF35" s="6" t="s">
        <v>73</v>
      </c>
      <c r="BG35" s="29">
        <f>+BG34</f>
        <v>343024506</v>
      </c>
      <c r="BI35" s="28"/>
      <c r="BJ35" s="6" t="s">
        <v>73</v>
      </c>
      <c r="BK35" s="29">
        <f>+BK34</f>
        <v>151839740</v>
      </c>
      <c r="BM35" s="28"/>
      <c r="BN35" s="6" t="s">
        <v>73</v>
      </c>
      <c r="BO35" s="29">
        <f>+BO34</f>
        <v>933455423</v>
      </c>
      <c r="BQ35" s="28"/>
      <c r="BR35" s="6" t="s">
        <v>73</v>
      </c>
      <c r="BS35" s="29">
        <f>+BS34</f>
        <v>4031794614</v>
      </c>
    </row>
    <row r="36" spans="1:71" s="3" customFormat="1" ht="33.75" customHeight="1" thickBot="1">
      <c r="A36" s="5" t="s">
        <v>21</v>
      </c>
      <c r="B36" s="6" t="s">
        <v>74</v>
      </c>
      <c r="C36" s="7" t="s">
        <v>23</v>
      </c>
      <c r="E36" s="5" t="s">
        <v>21</v>
      </c>
      <c r="F36" s="6" t="s">
        <v>74</v>
      </c>
      <c r="G36" s="7" t="s">
        <v>23</v>
      </c>
      <c r="I36" s="5" t="s">
        <v>21</v>
      </c>
      <c r="J36" s="6" t="s">
        <v>74</v>
      </c>
      <c r="K36" s="7" t="s">
        <v>23</v>
      </c>
      <c r="M36" s="5" t="s">
        <v>21</v>
      </c>
      <c r="N36" s="6" t="s">
        <v>74</v>
      </c>
      <c r="O36" s="7" t="s">
        <v>23</v>
      </c>
      <c r="Q36" s="5" t="s">
        <v>21</v>
      </c>
      <c r="R36" s="6" t="s">
        <v>74</v>
      </c>
      <c r="S36" s="7" t="s">
        <v>23</v>
      </c>
      <c r="U36" s="5" t="s">
        <v>21</v>
      </c>
      <c r="V36" s="6" t="s">
        <v>74</v>
      </c>
      <c r="W36" s="7" t="s">
        <v>23</v>
      </c>
      <c r="Y36" s="5" t="s">
        <v>21</v>
      </c>
      <c r="Z36" s="6" t="s">
        <v>74</v>
      </c>
      <c r="AA36" s="7" t="s">
        <v>23</v>
      </c>
      <c r="AC36" s="5" t="s">
        <v>21</v>
      </c>
      <c r="AD36" s="6" t="s">
        <v>74</v>
      </c>
      <c r="AE36" s="7" t="s">
        <v>23</v>
      </c>
      <c r="AG36" s="5" t="s">
        <v>21</v>
      </c>
      <c r="AH36" s="6" t="s">
        <v>74</v>
      </c>
      <c r="AI36" s="7" t="s">
        <v>23</v>
      </c>
      <c r="AK36" s="5" t="s">
        <v>21</v>
      </c>
      <c r="AL36" s="6" t="s">
        <v>74</v>
      </c>
      <c r="AM36" s="7" t="s">
        <v>23</v>
      </c>
      <c r="AO36" s="5" t="s">
        <v>21</v>
      </c>
      <c r="AP36" s="6" t="s">
        <v>74</v>
      </c>
      <c r="AQ36" s="7" t="s">
        <v>23</v>
      </c>
      <c r="AS36" s="5" t="s">
        <v>21</v>
      </c>
      <c r="AT36" s="6" t="s">
        <v>74</v>
      </c>
      <c r="AU36" s="7" t="s">
        <v>23</v>
      </c>
      <c r="AW36" s="5" t="s">
        <v>21</v>
      </c>
      <c r="AX36" s="6" t="s">
        <v>74</v>
      </c>
      <c r="AY36" s="7" t="s">
        <v>23</v>
      </c>
      <c r="BA36" s="5" t="s">
        <v>21</v>
      </c>
      <c r="BB36" s="6" t="s">
        <v>74</v>
      </c>
      <c r="BC36" s="7" t="s">
        <v>23</v>
      </c>
      <c r="BE36" s="5" t="s">
        <v>21</v>
      </c>
      <c r="BF36" s="6" t="s">
        <v>74</v>
      </c>
      <c r="BG36" s="7" t="s">
        <v>23</v>
      </c>
      <c r="BI36" s="5" t="s">
        <v>21</v>
      </c>
      <c r="BJ36" s="6" t="s">
        <v>74</v>
      </c>
      <c r="BK36" s="7" t="s">
        <v>23</v>
      </c>
      <c r="BM36" s="5" t="s">
        <v>21</v>
      </c>
      <c r="BN36" s="6" t="s">
        <v>74</v>
      </c>
      <c r="BO36" s="7" t="s">
        <v>23</v>
      </c>
      <c r="BQ36" s="5" t="s">
        <v>21</v>
      </c>
      <c r="BR36" s="6" t="s">
        <v>74</v>
      </c>
      <c r="BS36" s="7" t="s">
        <v>23</v>
      </c>
    </row>
    <row r="37" spans="1:71" s="3" customFormat="1" ht="15">
      <c r="A37" s="22" t="s">
        <v>75</v>
      </c>
      <c r="B37" s="35" t="s">
        <v>76</v>
      </c>
      <c r="C37" s="24">
        <f>+C39+C40+C41+C42+C43+C44+C45+C38</f>
        <v>370601325</v>
      </c>
      <c r="E37" s="22" t="s">
        <v>75</v>
      </c>
      <c r="F37" s="35" t="s">
        <v>76</v>
      </c>
      <c r="G37" s="24">
        <f>+G39+G40+G41+G42+G43+G44+G45+G38</f>
        <v>77368983</v>
      </c>
      <c r="I37" s="22" t="s">
        <v>75</v>
      </c>
      <c r="J37" s="35" t="s">
        <v>76</v>
      </c>
      <c r="K37" s="24">
        <f>+K39+K40+K41+K42+K43+K44+K45+K38</f>
        <v>115282659</v>
      </c>
      <c r="M37" s="22" t="s">
        <v>75</v>
      </c>
      <c r="N37" s="35" t="s">
        <v>76</v>
      </c>
      <c r="O37" s="24">
        <f>+O39+O40+O41+O42+O43+O44+O45+O38</f>
        <v>143056483</v>
      </c>
      <c r="Q37" s="22" t="s">
        <v>75</v>
      </c>
      <c r="R37" s="35" t="s">
        <v>76</v>
      </c>
      <c r="S37" s="24">
        <f>+S39+S40+S41+S42+S43+S44+S45+S38</f>
        <v>117638135</v>
      </c>
      <c r="U37" s="22" t="s">
        <v>75</v>
      </c>
      <c r="V37" s="35" t="s">
        <v>76</v>
      </c>
      <c r="W37" s="24">
        <f>+W39+W40+W41+W42+W43+W44+W45+W38</f>
        <v>179310467</v>
      </c>
      <c r="Y37" s="22" t="s">
        <v>75</v>
      </c>
      <c r="Z37" s="35" t="s">
        <v>76</v>
      </c>
      <c r="AA37" s="24">
        <f>+AA39+AA40+AA41+AA42+AA43+AA44+AA45+AA38</f>
        <v>191811756</v>
      </c>
      <c r="AB37" s="13"/>
      <c r="AC37" s="22" t="s">
        <v>75</v>
      </c>
      <c r="AD37" s="35" t="s">
        <v>76</v>
      </c>
      <c r="AE37" s="24">
        <f>+AE39+AE40+AE41+AE42+AE43+AE44+AE45+AE38</f>
        <v>129475269</v>
      </c>
      <c r="AG37" s="22" t="s">
        <v>75</v>
      </c>
      <c r="AH37" s="35" t="s">
        <v>76</v>
      </c>
      <c r="AI37" s="24">
        <f>+AI39+AI40+AI41+AI42+AI43+AI44+AI45+AI38</f>
        <v>151989264</v>
      </c>
      <c r="AK37" s="22" t="s">
        <v>75</v>
      </c>
      <c r="AL37" s="35" t="s">
        <v>76</v>
      </c>
      <c r="AM37" s="24">
        <f>+AM39+AM40+AM41+AM42+AM43+AM44+AM45+AM38</f>
        <v>204585183</v>
      </c>
      <c r="AO37" s="22" t="s">
        <v>75</v>
      </c>
      <c r="AP37" s="35" t="s">
        <v>76</v>
      </c>
      <c r="AQ37" s="24">
        <f>+AQ39+AQ40+AQ41+AQ42+AQ43+AQ44+AQ45+AQ38</f>
        <v>254230524</v>
      </c>
      <c r="AS37" s="22" t="s">
        <v>75</v>
      </c>
      <c r="AT37" s="35" t="s">
        <v>76</v>
      </c>
      <c r="AU37" s="24">
        <f>+AU39+AU40+AU41+AU42+AU43+AU44+AU45+AU38</f>
        <v>116193779</v>
      </c>
      <c r="AW37" s="22" t="s">
        <v>75</v>
      </c>
      <c r="AX37" s="35" t="s">
        <v>76</v>
      </c>
      <c r="AY37" s="24">
        <f>+AY39+AY40+AY41+AY42+AY43+AY44+AY45+AY38</f>
        <v>147750345</v>
      </c>
      <c r="BA37" s="22" t="s">
        <v>75</v>
      </c>
      <c r="BB37" s="35" t="s">
        <v>76</v>
      </c>
      <c r="BC37" s="24">
        <f>+BC39+BC40+BC41+BC42+BC43+BC44+BC45+BC38</f>
        <v>127402635</v>
      </c>
      <c r="BE37" s="22" t="s">
        <v>75</v>
      </c>
      <c r="BF37" s="35" t="s">
        <v>76</v>
      </c>
      <c r="BG37" s="24">
        <f>+BG39+BG40+BG41+BG42+BG43+BG44+BG45+BG38</f>
        <v>319418168</v>
      </c>
      <c r="BI37" s="22" t="s">
        <v>75</v>
      </c>
      <c r="BJ37" s="35" t="s">
        <v>76</v>
      </c>
      <c r="BK37" s="24">
        <f>+BK39+BK40+BK41+BK42+BK43+BK44+BK45+BK38</f>
        <v>136886250</v>
      </c>
      <c r="BM37" s="22" t="s">
        <v>75</v>
      </c>
      <c r="BN37" s="35" t="s">
        <v>76</v>
      </c>
      <c r="BO37" s="24">
        <f>+BO39+BO40+BO41+BO42+BO43+BO44+BO45+BO38</f>
        <v>764416264</v>
      </c>
      <c r="BQ37" s="22" t="s">
        <v>75</v>
      </c>
      <c r="BR37" s="35" t="s">
        <v>76</v>
      </c>
      <c r="BS37" s="24">
        <f>+BS39+BS40+BS41+BS42+BS43+BS44+BS45+BS38</f>
        <v>3547417489</v>
      </c>
    </row>
    <row r="38" spans="1:71" ht="14.25">
      <c r="A38" s="14" t="s">
        <v>25</v>
      </c>
      <c r="B38" s="18" t="s">
        <v>77</v>
      </c>
      <c r="C38" s="19">
        <f>+[1]харажат!$D$9</f>
        <v>80577304</v>
      </c>
      <c r="E38" s="14" t="s">
        <v>25</v>
      </c>
      <c r="F38" s="18" t="s">
        <v>77</v>
      </c>
      <c r="G38" s="19">
        <f>+[1]харажат!$D$10</f>
        <v>11005000</v>
      </c>
      <c r="I38" s="14" t="s">
        <v>25</v>
      </c>
      <c r="J38" s="18" t="s">
        <v>77</v>
      </c>
      <c r="K38" s="19">
        <f>+[1]харажат!$D$11</f>
        <v>10949549</v>
      </c>
      <c r="M38" s="14" t="s">
        <v>25</v>
      </c>
      <c r="N38" s="18" t="s">
        <v>77</v>
      </c>
      <c r="O38" s="19">
        <f>+[1]харажат!$D$12</f>
        <v>15442857</v>
      </c>
      <c r="Q38" s="14" t="s">
        <v>25</v>
      </c>
      <c r="R38" s="18" t="s">
        <v>77</v>
      </c>
      <c r="S38" s="19">
        <f>+[1]харажат!$D$13</f>
        <v>12182521</v>
      </c>
      <c r="U38" s="14" t="s">
        <v>25</v>
      </c>
      <c r="V38" s="18" t="s">
        <v>77</v>
      </c>
      <c r="W38" s="19">
        <f>+[1]харажат!$D$14</f>
        <v>10837068</v>
      </c>
      <c r="Y38" s="14" t="s">
        <v>25</v>
      </c>
      <c r="Z38" s="18" t="s">
        <v>77</v>
      </c>
      <c r="AA38" s="19">
        <f>+[1]харажат!$D$15</f>
        <v>21722822</v>
      </c>
      <c r="AC38" s="14" t="s">
        <v>25</v>
      </c>
      <c r="AD38" s="18" t="s">
        <v>77</v>
      </c>
      <c r="AE38" s="19">
        <f>+[1]харажат!$D$16</f>
        <v>7452098</v>
      </c>
      <c r="AG38" s="14" t="s">
        <v>25</v>
      </c>
      <c r="AH38" s="18" t="s">
        <v>77</v>
      </c>
      <c r="AI38" s="19">
        <f>+[1]харажат!$D$17</f>
        <v>19160636</v>
      </c>
      <c r="AK38" s="14" t="s">
        <v>25</v>
      </c>
      <c r="AL38" s="18" t="s">
        <v>77</v>
      </c>
      <c r="AM38" s="19">
        <f>+[1]харажат!$D$18</f>
        <v>18089575</v>
      </c>
      <c r="AO38" s="14" t="s">
        <v>25</v>
      </c>
      <c r="AP38" s="18" t="s">
        <v>77</v>
      </c>
      <c r="AQ38" s="19">
        <f>+[1]харажат!$D$19</f>
        <v>25100218</v>
      </c>
      <c r="AS38" s="14" t="s">
        <v>25</v>
      </c>
      <c r="AT38" s="18" t="s">
        <v>77</v>
      </c>
      <c r="AU38" s="19">
        <f>+[1]харажат!$D$20</f>
        <v>16400281</v>
      </c>
      <c r="AW38" s="14" t="s">
        <v>25</v>
      </c>
      <c r="AX38" s="18" t="s">
        <v>77</v>
      </c>
      <c r="AY38" s="19">
        <f>+[1]харажат!$D$21</f>
        <v>18337201</v>
      </c>
      <c r="BA38" s="14" t="s">
        <v>25</v>
      </c>
      <c r="BB38" s="18" t="s">
        <v>77</v>
      </c>
      <c r="BC38" s="19">
        <f>+[1]харажат!$D$22</f>
        <v>3678172</v>
      </c>
      <c r="BE38" s="14" t="s">
        <v>25</v>
      </c>
      <c r="BF38" s="18" t="s">
        <v>77</v>
      </c>
      <c r="BG38" s="19">
        <f>+[1]харажат!$D$23</f>
        <v>23318710</v>
      </c>
      <c r="BI38" s="14" t="s">
        <v>25</v>
      </c>
      <c r="BJ38" s="18" t="s">
        <v>77</v>
      </c>
      <c r="BK38" s="19">
        <f>+[1]харажат!$D$24</f>
        <v>15441216</v>
      </c>
      <c r="BM38" s="14" t="s">
        <v>25</v>
      </c>
      <c r="BN38" s="18" t="s">
        <v>77</v>
      </c>
      <c r="BO38" s="19">
        <f>+[1]харажат!$D$8</f>
        <v>4229914</v>
      </c>
      <c r="BQ38" s="14" t="s">
        <v>25</v>
      </c>
      <c r="BR38" s="18" t="s">
        <v>77</v>
      </c>
      <c r="BS38" s="16">
        <f t="shared" ref="BS38:BS45" si="2">+C38+G38+K38+O38+S38+W38+AA38+AE38+AI38+AM38+AQ38+AU38+AY38+BC38+BG38+BK38+BO38</f>
        <v>313925142</v>
      </c>
    </row>
    <row r="39" spans="1:71" ht="14.25">
      <c r="A39" s="14" t="s">
        <v>78</v>
      </c>
      <c r="B39" s="18" t="s">
        <v>79</v>
      </c>
      <c r="C39" s="19">
        <f>+[1]харажат!$C$9</f>
        <v>183042286</v>
      </c>
      <c r="E39" s="14" t="s">
        <v>78</v>
      </c>
      <c r="F39" s="18" t="s">
        <v>79</v>
      </c>
      <c r="G39" s="19">
        <f>+[1]харажат!$C$10</f>
        <v>36749916</v>
      </c>
      <c r="I39" s="14" t="s">
        <v>78</v>
      </c>
      <c r="J39" s="18" t="s">
        <v>79</v>
      </c>
      <c r="K39" s="19">
        <f>+[1]харажат!$C$11</f>
        <v>75552738</v>
      </c>
      <c r="M39" s="14" t="s">
        <v>78</v>
      </c>
      <c r="N39" s="18" t="s">
        <v>79</v>
      </c>
      <c r="O39" s="19">
        <f>+[1]харажат!$C$12</f>
        <v>98428985</v>
      </c>
      <c r="Q39" s="14" t="s">
        <v>78</v>
      </c>
      <c r="R39" s="18" t="s">
        <v>79</v>
      </c>
      <c r="S39" s="19">
        <f>+[1]харажат!$C$13</f>
        <v>75913898</v>
      </c>
      <c r="U39" s="14" t="s">
        <v>78</v>
      </c>
      <c r="V39" s="18" t="s">
        <v>79</v>
      </c>
      <c r="W39" s="19">
        <f>+[1]харажат!$C$14</f>
        <v>128139567</v>
      </c>
      <c r="Y39" s="14" t="s">
        <v>78</v>
      </c>
      <c r="Z39" s="18" t="s">
        <v>79</v>
      </c>
      <c r="AA39" s="19">
        <f>+[1]харажат!$C$15</f>
        <v>130785448</v>
      </c>
      <c r="AC39" s="14" t="s">
        <v>78</v>
      </c>
      <c r="AD39" s="18" t="s">
        <v>79</v>
      </c>
      <c r="AE39" s="19">
        <f>+[1]харажат!$C$16</f>
        <v>95130474</v>
      </c>
      <c r="AG39" s="14" t="s">
        <v>78</v>
      </c>
      <c r="AH39" s="18" t="s">
        <v>79</v>
      </c>
      <c r="AI39" s="19">
        <f>+[1]харажат!$C$17</f>
        <v>98076919</v>
      </c>
      <c r="AK39" s="14" t="s">
        <v>78</v>
      </c>
      <c r="AL39" s="18" t="s">
        <v>79</v>
      </c>
      <c r="AM39" s="19">
        <f>+[1]харажат!$C$18</f>
        <v>143021691</v>
      </c>
      <c r="AO39" s="14" t="s">
        <v>78</v>
      </c>
      <c r="AP39" s="18" t="s">
        <v>79</v>
      </c>
      <c r="AQ39" s="19">
        <f>+[1]харажат!$C$19</f>
        <v>176340755</v>
      </c>
      <c r="AS39" s="14" t="s">
        <v>78</v>
      </c>
      <c r="AT39" s="18" t="s">
        <v>79</v>
      </c>
      <c r="AU39" s="19">
        <f>+[1]харажат!$C$20</f>
        <v>69795249</v>
      </c>
      <c r="AW39" s="14" t="s">
        <v>78</v>
      </c>
      <c r="AX39" s="18" t="s">
        <v>79</v>
      </c>
      <c r="AY39" s="19">
        <f>+[1]харажат!$C$21</f>
        <v>89056582</v>
      </c>
      <c r="BA39" s="14" t="s">
        <v>78</v>
      </c>
      <c r="BB39" s="18" t="s">
        <v>79</v>
      </c>
      <c r="BC39" s="19">
        <f>+[1]харажат!$C$22</f>
        <v>96119553</v>
      </c>
      <c r="BE39" s="14" t="s">
        <v>78</v>
      </c>
      <c r="BF39" s="18" t="s">
        <v>79</v>
      </c>
      <c r="BG39" s="19">
        <f>+[1]харажат!$C$23</f>
        <v>231035817</v>
      </c>
      <c r="BI39" s="14" t="s">
        <v>78</v>
      </c>
      <c r="BJ39" s="18" t="s">
        <v>79</v>
      </c>
      <c r="BK39" s="19">
        <f>+[1]харажат!$C$24</f>
        <v>90189014</v>
      </c>
      <c r="BM39" s="14" t="s">
        <v>78</v>
      </c>
      <c r="BN39" s="18" t="s">
        <v>79</v>
      </c>
      <c r="BO39" s="19">
        <f>+[1]харажат!$C$8</f>
        <v>113630209</v>
      </c>
      <c r="BQ39" s="14" t="s">
        <v>78</v>
      </c>
      <c r="BR39" s="18" t="s">
        <v>79</v>
      </c>
      <c r="BS39" s="16">
        <f t="shared" si="2"/>
        <v>1931009101</v>
      </c>
    </row>
    <row r="40" spans="1:71" ht="14.25">
      <c r="A40" s="14" t="s">
        <v>27</v>
      </c>
      <c r="B40" s="18" t="s">
        <v>80</v>
      </c>
      <c r="C40" s="19">
        <f>+[1]харажат!$E9</f>
        <v>0</v>
      </c>
      <c r="E40" s="14" t="s">
        <v>27</v>
      </c>
      <c r="F40" s="18" t="s">
        <v>80</v>
      </c>
      <c r="G40" s="19">
        <f>+[1]харажат!$E10</f>
        <v>0</v>
      </c>
      <c r="I40" s="14" t="s">
        <v>27</v>
      </c>
      <c r="J40" s="18" t="s">
        <v>80</v>
      </c>
      <c r="K40" s="19">
        <f>+[1]харажат!$E11</f>
        <v>0</v>
      </c>
      <c r="M40" s="14" t="s">
        <v>27</v>
      </c>
      <c r="N40" s="18" t="s">
        <v>80</v>
      </c>
      <c r="O40" s="19">
        <f>+[1]харажат!$E12</f>
        <v>0</v>
      </c>
      <c r="Q40" s="14" t="s">
        <v>27</v>
      </c>
      <c r="R40" s="18" t="s">
        <v>80</v>
      </c>
      <c r="S40" s="19">
        <f>+[1]харажат!$E13</f>
        <v>0</v>
      </c>
      <c r="U40" s="14" t="s">
        <v>27</v>
      </c>
      <c r="V40" s="18" t="s">
        <v>80</v>
      </c>
      <c r="W40" s="19">
        <f>+[1]харажат!$E14</f>
        <v>0</v>
      </c>
      <c r="Y40" s="14" t="s">
        <v>27</v>
      </c>
      <c r="Z40" s="18" t="s">
        <v>80</v>
      </c>
      <c r="AA40" s="19">
        <f>+[1]харажат!$E15</f>
        <v>0</v>
      </c>
      <c r="AC40" s="14" t="s">
        <v>27</v>
      </c>
      <c r="AD40" s="18" t="s">
        <v>80</v>
      </c>
      <c r="AE40" s="19">
        <f>+[1]харажат!$E16</f>
        <v>0</v>
      </c>
      <c r="AG40" s="14" t="s">
        <v>27</v>
      </c>
      <c r="AH40" s="18" t="s">
        <v>80</v>
      </c>
      <c r="AI40" s="19">
        <f>+[1]харажат!$E17</f>
        <v>0</v>
      </c>
      <c r="AK40" s="14" t="s">
        <v>27</v>
      </c>
      <c r="AL40" s="18" t="s">
        <v>80</v>
      </c>
      <c r="AM40" s="19">
        <f>+[1]харажат!$E18</f>
        <v>0</v>
      </c>
      <c r="AO40" s="14" t="s">
        <v>27</v>
      </c>
      <c r="AP40" s="18" t="s">
        <v>80</v>
      </c>
      <c r="AQ40" s="19">
        <f>+[1]харажат!$E19</f>
        <v>0</v>
      </c>
      <c r="AS40" s="14" t="s">
        <v>27</v>
      </c>
      <c r="AT40" s="18" t="s">
        <v>80</v>
      </c>
      <c r="AU40" s="19">
        <f>+[1]харажат!$E20</f>
        <v>0</v>
      </c>
      <c r="AW40" s="14" t="s">
        <v>27</v>
      </c>
      <c r="AX40" s="18" t="s">
        <v>80</v>
      </c>
      <c r="AY40" s="19">
        <f>+[1]харажат!$E21</f>
        <v>0</v>
      </c>
      <c r="BA40" s="14" t="s">
        <v>27</v>
      </c>
      <c r="BB40" s="18" t="s">
        <v>80</v>
      </c>
      <c r="BC40" s="19">
        <f>+[1]харажат!$E22</f>
        <v>0</v>
      </c>
      <c r="BE40" s="14" t="s">
        <v>27</v>
      </c>
      <c r="BF40" s="18" t="s">
        <v>80</v>
      </c>
      <c r="BG40" s="19">
        <f>+[1]харажат!$E23</f>
        <v>0</v>
      </c>
      <c r="BI40" s="14" t="s">
        <v>27</v>
      </c>
      <c r="BJ40" s="18" t="s">
        <v>80</v>
      </c>
      <c r="BK40" s="19">
        <f>+[1]харажат!$E24</f>
        <v>0</v>
      </c>
      <c r="BM40" s="14" t="s">
        <v>27</v>
      </c>
      <c r="BN40" s="18" t="s">
        <v>80</v>
      </c>
      <c r="BO40" s="19">
        <f>+[1]харажат!$E8</f>
        <v>1435849</v>
      </c>
      <c r="BQ40" s="14" t="s">
        <v>27</v>
      </c>
      <c r="BR40" s="18" t="s">
        <v>80</v>
      </c>
      <c r="BS40" s="16">
        <f t="shared" si="2"/>
        <v>1435849</v>
      </c>
    </row>
    <row r="41" spans="1:71" ht="14.25">
      <c r="A41" s="14" t="s">
        <v>29</v>
      </c>
      <c r="B41" s="18" t="s">
        <v>81</v>
      </c>
      <c r="C41" s="19">
        <f>+[1]харажат!$F9</f>
        <v>101842315</v>
      </c>
      <c r="E41" s="14" t="s">
        <v>29</v>
      </c>
      <c r="F41" s="18" t="s">
        <v>81</v>
      </c>
      <c r="G41" s="19">
        <f>+[1]харажат!$F10</f>
        <v>28265915</v>
      </c>
      <c r="I41" s="14" t="s">
        <v>29</v>
      </c>
      <c r="J41" s="18" t="s">
        <v>81</v>
      </c>
      <c r="K41" s="19">
        <f>+[1]харажат!$F11</f>
        <v>26843124</v>
      </c>
      <c r="M41" s="14" t="s">
        <v>29</v>
      </c>
      <c r="N41" s="18" t="s">
        <v>81</v>
      </c>
      <c r="O41" s="19">
        <f>+[1]харажат!$F12</f>
        <v>27526908</v>
      </c>
      <c r="Q41" s="14" t="s">
        <v>29</v>
      </c>
      <c r="R41" s="18" t="s">
        <v>81</v>
      </c>
      <c r="S41" s="19">
        <f>+[1]харажат!$F13</f>
        <v>27566998</v>
      </c>
      <c r="U41" s="14" t="s">
        <v>29</v>
      </c>
      <c r="V41" s="18" t="s">
        <v>81</v>
      </c>
      <c r="W41" s="19">
        <f>+[1]харажат!$F14</f>
        <v>38333498</v>
      </c>
      <c r="Y41" s="14" t="s">
        <v>29</v>
      </c>
      <c r="Z41" s="18" t="s">
        <v>81</v>
      </c>
      <c r="AA41" s="19">
        <f>+[1]харажат!$F15</f>
        <v>37990221</v>
      </c>
      <c r="AC41" s="14" t="s">
        <v>29</v>
      </c>
      <c r="AD41" s="18" t="s">
        <v>81</v>
      </c>
      <c r="AE41" s="19">
        <f>+[1]харажат!$F16</f>
        <v>25354730</v>
      </c>
      <c r="AG41" s="14" t="s">
        <v>29</v>
      </c>
      <c r="AH41" s="18" t="s">
        <v>81</v>
      </c>
      <c r="AI41" s="19">
        <f>+[1]харажат!$F17</f>
        <v>32917151</v>
      </c>
      <c r="AK41" s="14" t="s">
        <v>29</v>
      </c>
      <c r="AL41" s="18" t="s">
        <v>81</v>
      </c>
      <c r="AM41" s="19">
        <f>+[1]харажат!$F18</f>
        <v>41298252</v>
      </c>
      <c r="AO41" s="14" t="s">
        <v>29</v>
      </c>
      <c r="AP41" s="18" t="s">
        <v>81</v>
      </c>
      <c r="AQ41" s="19">
        <f>+[1]харажат!$F19</f>
        <v>49954451</v>
      </c>
      <c r="AS41" s="14" t="s">
        <v>29</v>
      </c>
      <c r="AT41" s="18" t="s">
        <v>81</v>
      </c>
      <c r="AU41" s="19">
        <f>+[1]харажат!$F20</f>
        <v>27944069</v>
      </c>
      <c r="AW41" s="14" t="s">
        <v>29</v>
      </c>
      <c r="AX41" s="18" t="s">
        <v>81</v>
      </c>
      <c r="AY41" s="19">
        <f>+[1]харажат!$F21</f>
        <v>38413738</v>
      </c>
      <c r="BA41" s="14" t="s">
        <v>29</v>
      </c>
      <c r="BB41" s="18" t="s">
        <v>81</v>
      </c>
      <c r="BC41" s="19">
        <f>+[1]харажат!$F22</f>
        <v>26004539</v>
      </c>
      <c r="BE41" s="14" t="s">
        <v>29</v>
      </c>
      <c r="BF41" s="18" t="s">
        <v>81</v>
      </c>
      <c r="BG41" s="19">
        <f>+[1]харажат!$F23</f>
        <v>62454079</v>
      </c>
      <c r="BI41" s="14" t="s">
        <v>29</v>
      </c>
      <c r="BJ41" s="18" t="s">
        <v>81</v>
      </c>
      <c r="BK41" s="19">
        <f>+[1]харажат!$F24</f>
        <v>29688577</v>
      </c>
      <c r="BM41" s="14" t="s">
        <v>29</v>
      </c>
      <c r="BN41" s="18" t="s">
        <v>81</v>
      </c>
      <c r="BO41" s="19">
        <f>+[1]харажат!$F8</f>
        <v>326991805</v>
      </c>
      <c r="BQ41" s="14" t="s">
        <v>29</v>
      </c>
      <c r="BR41" s="18" t="s">
        <v>81</v>
      </c>
      <c r="BS41" s="16">
        <f t="shared" si="2"/>
        <v>949390370</v>
      </c>
    </row>
    <row r="42" spans="1:71" ht="14.25">
      <c r="A42" s="14" t="s">
        <v>31</v>
      </c>
      <c r="B42" s="18" t="s">
        <v>82</v>
      </c>
      <c r="C42" s="19">
        <f>+[1]харажат!$G9</f>
        <v>1159732</v>
      </c>
      <c r="E42" s="14" t="s">
        <v>31</v>
      </c>
      <c r="F42" s="18" t="s">
        <v>82</v>
      </c>
      <c r="G42" s="19">
        <f>+[1]харажат!$G10</f>
        <v>477279</v>
      </c>
      <c r="I42" s="14" t="s">
        <v>31</v>
      </c>
      <c r="J42" s="18" t="s">
        <v>82</v>
      </c>
      <c r="K42" s="19">
        <f>+[1]харажат!$G11</f>
        <v>570528</v>
      </c>
      <c r="M42" s="14" t="s">
        <v>31</v>
      </c>
      <c r="N42" s="18" t="s">
        <v>82</v>
      </c>
      <c r="O42" s="19">
        <f>+[1]харажат!$G12</f>
        <v>637605</v>
      </c>
      <c r="Q42" s="14" t="s">
        <v>31</v>
      </c>
      <c r="R42" s="18" t="s">
        <v>82</v>
      </c>
      <c r="S42" s="19">
        <f>+[1]харажат!$G13</f>
        <v>434065</v>
      </c>
      <c r="U42" s="14" t="s">
        <v>31</v>
      </c>
      <c r="V42" s="18" t="s">
        <v>82</v>
      </c>
      <c r="W42" s="19">
        <f>+[1]харажат!$G14</f>
        <v>408085</v>
      </c>
      <c r="Y42" s="14" t="s">
        <v>31</v>
      </c>
      <c r="Z42" s="18" t="s">
        <v>82</v>
      </c>
      <c r="AA42" s="19">
        <f>+[1]харажат!$G15</f>
        <v>660540</v>
      </c>
      <c r="AC42" s="14" t="s">
        <v>31</v>
      </c>
      <c r="AD42" s="18" t="s">
        <v>82</v>
      </c>
      <c r="AE42" s="19">
        <f>+[1]харажат!$G16</f>
        <v>446128</v>
      </c>
      <c r="AG42" s="14" t="s">
        <v>31</v>
      </c>
      <c r="AH42" s="18" t="s">
        <v>82</v>
      </c>
      <c r="AI42" s="19">
        <f>+[1]харажат!$G17</f>
        <v>532955</v>
      </c>
      <c r="AK42" s="14" t="s">
        <v>31</v>
      </c>
      <c r="AL42" s="18" t="s">
        <v>82</v>
      </c>
      <c r="AM42" s="19">
        <f>+[1]харажат!$G18</f>
        <v>653433</v>
      </c>
      <c r="AO42" s="14" t="s">
        <v>31</v>
      </c>
      <c r="AP42" s="18" t="s">
        <v>82</v>
      </c>
      <c r="AQ42" s="19">
        <f>+[1]харажат!$G19</f>
        <v>829332</v>
      </c>
      <c r="AS42" s="14" t="s">
        <v>31</v>
      </c>
      <c r="AT42" s="18" t="s">
        <v>82</v>
      </c>
      <c r="AU42" s="19">
        <f>+[1]харажат!$G20</f>
        <v>519329</v>
      </c>
      <c r="AW42" s="14" t="s">
        <v>31</v>
      </c>
      <c r="AX42" s="18" t="s">
        <v>82</v>
      </c>
      <c r="AY42" s="19">
        <f>+[1]харажат!$G21</f>
        <v>373071</v>
      </c>
      <c r="BA42" s="14" t="s">
        <v>31</v>
      </c>
      <c r="BB42" s="18" t="s">
        <v>82</v>
      </c>
      <c r="BC42" s="19">
        <f>+[1]харажат!$G22</f>
        <v>392111</v>
      </c>
      <c r="BE42" s="14" t="s">
        <v>31</v>
      </c>
      <c r="BF42" s="18" t="s">
        <v>82</v>
      </c>
      <c r="BG42" s="19">
        <f>+[1]харажат!$G23</f>
        <v>646696</v>
      </c>
      <c r="BI42" s="14" t="s">
        <v>31</v>
      </c>
      <c r="BJ42" s="18" t="s">
        <v>82</v>
      </c>
      <c r="BK42" s="19">
        <f>+[1]харажат!$G24</f>
        <v>459815</v>
      </c>
      <c r="BM42" s="14" t="s">
        <v>31</v>
      </c>
      <c r="BN42" s="18" t="s">
        <v>82</v>
      </c>
      <c r="BO42" s="19">
        <f>+[1]харажат!$G8</f>
        <v>19851437</v>
      </c>
      <c r="BQ42" s="14" t="s">
        <v>31</v>
      </c>
      <c r="BR42" s="18" t="s">
        <v>82</v>
      </c>
      <c r="BS42" s="16">
        <f t="shared" si="2"/>
        <v>29052141</v>
      </c>
    </row>
    <row r="43" spans="1:71" ht="14.25">
      <c r="A43" s="14" t="s">
        <v>33</v>
      </c>
      <c r="B43" s="18" t="s">
        <v>83</v>
      </c>
      <c r="C43" s="19">
        <f>+[1]харажат!$H9</f>
        <v>3979688</v>
      </c>
      <c r="E43" s="14" t="s">
        <v>33</v>
      </c>
      <c r="F43" s="18" t="s">
        <v>83</v>
      </c>
      <c r="G43" s="19">
        <f>+[1]харажат!$H10</f>
        <v>870873</v>
      </c>
      <c r="I43" s="14" t="s">
        <v>33</v>
      </c>
      <c r="J43" s="18" t="s">
        <v>83</v>
      </c>
      <c r="K43" s="19">
        <f>+[1]харажат!$H11</f>
        <v>1366720</v>
      </c>
      <c r="M43" s="14" t="s">
        <v>33</v>
      </c>
      <c r="N43" s="18" t="s">
        <v>83</v>
      </c>
      <c r="O43" s="19">
        <f>+[1]харажат!$H12</f>
        <v>1020128</v>
      </c>
      <c r="Q43" s="14" t="s">
        <v>33</v>
      </c>
      <c r="R43" s="18" t="s">
        <v>83</v>
      </c>
      <c r="S43" s="19">
        <f>+[1]харажат!$H13</f>
        <v>1540653</v>
      </c>
      <c r="U43" s="14" t="s">
        <v>33</v>
      </c>
      <c r="V43" s="18" t="s">
        <v>83</v>
      </c>
      <c r="W43" s="19">
        <f>+[1]харажат!$H14</f>
        <v>1592249</v>
      </c>
      <c r="Y43" s="14" t="s">
        <v>33</v>
      </c>
      <c r="Z43" s="18" t="s">
        <v>83</v>
      </c>
      <c r="AA43" s="19">
        <f>+[1]харажат!$H15</f>
        <v>652725</v>
      </c>
      <c r="AC43" s="14" t="s">
        <v>33</v>
      </c>
      <c r="AD43" s="18" t="s">
        <v>83</v>
      </c>
      <c r="AE43" s="19">
        <f>+[1]харажат!$H16</f>
        <v>1091839</v>
      </c>
      <c r="AG43" s="14" t="s">
        <v>33</v>
      </c>
      <c r="AH43" s="18" t="s">
        <v>83</v>
      </c>
      <c r="AI43" s="19">
        <f>+[1]харажат!$H17</f>
        <v>1301603</v>
      </c>
      <c r="AK43" s="14" t="s">
        <v>33</v>
      </c>
      <c r="AL43" s="18" t="s">
        <v>83</v>
      </c>
      <c r="AM43" s="19">
        <f>+[1]харажат!$H18</f>
        <v>1522232</v>
      </c>
      <c r="AO43" s="14" t="s">
        <v>33</v>
      </c>
      <c r="AP43" s="18" t="s">
        <v>83</v>
      </c>
      <c r="AQ43" s="19">
        <f>+[1]харажат!$H19</f>
        <v>2005768</v>
      </c>
      <c r="AS43" s="14" t="s">
        <v>33</v>
      </c>
      <c r="AT43" s="18" t="s">
        <v>83</v>
      </c>
      <c r="AU43" s="19">
        <f>+[1]харажат!$H20</f>
        <v>1534851</v>
      </c>
      <c r="AW43" s="14" t="s">
        <v>33</v>
      </c>
      <c r="AX43" s="18" t="s">
        <v>83</v>
      </c>
      <c r="AY43" s="19">
        <f>+[1]харажат!$H21</f>
        <v>1569753</v>
      </c>
      <c r="BA43" s="14" t="s">
        <v>33</v>
      </c>
      <c r="BB43" s="18" t="s">
        <v>83</v>
      </c>
      <c r="BC43" s="19">
        <f>+[1]харажат!$H22</f>
        <v>1208260</v>
      </c>
      <c r="BE43" s="14" t="s">
        <v>33</v>
      </c>
      <c r="BF43" s="18" t="s">
        <v>83</v>
      </c>
      <c r="BG43" s="19">
        <f>+[1]харажат!$H23</f>
        <v>1962866</v>
      </c>
      <c r="BI43" s="14" t="s">
        <v>33</v>
      </c>
      <c r="BJ43" s="18" t="s">
        <v>83</v>
      </c>
      <c r="BK43" s="19">
        <f>+[1]харажат!$H24</f>
        <v>1107628</v>
      </c>
      <c r="BM43" s="14" t="s">
        <v>33</v>
      </c>
      <c r="BN43" s="18" t="s">
        <v>83</v>
      </c>
      <c r="BO43" s="19">
        <f>+[1]харажат!$H8</f>
        <v>13458024</v>
      </c>
      <c r="BQ43" s="14" t="s">
        <v>33</v>
      </c>
      <c r="BR43" s="18" t="s">
        <v>83</v>
      </c>
      <c r="BS43" s="16">
        <f t="shared" si="2"/>
        <v>37785860</v>
      </c>
    </row>
    <row r="44" spans="1:71" ht="14.25">
      <c r="A44" s="14" t="s">
        <v>84</v>
      </c>
      <c r="B44" s="18" t="s">
        <v>85</v>
      </c>
      <c r="C44" s="19">
        <f>+[1]харажат!$I9</f>
        <v>0</v>
      </c>
      <c r="E44" s="14" t="s">
        <v>84</v>
      </c>
      <c r="F44" s="18" t="s">
        <v>85</v>
      </c>
      <c r="G44" s="19">
        <f>+[1]харажат!$I10</f>
        <v>0</v>
      </c>
      <c r="I44" s="14" t="s">
        <v>84</v>
      </c>
      <c r="J44" s="18" t="s">
        <v>85</v>
      </c>
      <c r="K44" s="19">
        <f>+[1]харажат!$I11</f>
        <v>0</v>
      </c>
      <c r="M44" s="14" t="s">
        <v>84</v>
      </c>
      <c r="N44" s="18" t="s">
        <v>85</v>
      </c>
      <c r="O44" s="19">
        <f>+[1]харажат!$I12</f>
        <v>0</v>
      </c>
      <c r="Q44" s="14" t="s">
        <v>84</v>
      </c>
      <c r="R44" s="18" t="s">
        <v>85</v>
      </c>
      <c r="S44" s="19">
        <f>+[1]харажат!$I13</f>
        <v>0</v>
      </c>
      <c r="U44" s="14" t="s">
        <v>84</v>
      </c>
      <c r="V44" s="18" t="s">
        <v>85</v>
      </c>
      <c r="W44" s="19">
        <f>+[1]харажат!$I14</f>
        <v>0</v>
      </c>
      <c r="Y44" s="14" t="s">
        <v>84</v>
      </c>
      <c r="Z44" s="18" t="s">
        <v>85</v>
      </c>
      <c r="AA44" s="19">
        <f>+[1]харажат!$I15</f>
        <v>0</v>
      </c>
      <c r="AC44" s="14" t="s">
        <v>84</v>
      </c>
      <c r="AD44" s="18" t="s">
        <v>85</v>
      </c>
      <c r="AE44" s="19">
        <f>+[1]харажат!$I16</f>
        <v>0</v>
      </c>
      <c r="AG44" s="14" t="s">
        <v>84</v>
      </c>
      <c r="AH44" s="18" t="s">
        <v>85</v>
      </c>
      <c r="AI44" s="19">
        <f>+[1]харажат!$I17</f>
        <v>0</v>
      </c>
      <c r="AK44" s="14" t="s">
        <v>84</v>
      </c>
      <c r="AL44" s="18" t="s">
        <v>85</v>
      </c>
      <c r="AM44" s="19">
        <f>+[1]харажат!$I18</f>
        <v>0</v>
      </c>
      <c r="AO44" s="14" t="s">
        <v>84</v>
      </c>
      <c r="AP44" s="18" t="s">
        <v>85</v>
      </c>
      <c r="AQ44" s="19">
        <f>+[1]харажат!$I19</f>
        <v>0</v>
      </c>
      <c r="AS44" s="14" t="s">
        <v>84</v>
      </c>
      <c r="AT44" s="18" t="s">
        <v>85</v>
      </c>
      <c r="AU44" s="19">
        <f>+[1]харажат!$I20</f>
        <v>0</v>
      </c>
      <c r="AW44" s="14" t="s">
        <v>84</v>
      </c>
      <c r="AX44" s="18" t="s">
        <v>85</v>
      </c>
      <c r="AY44" s="19">
        <f>+[1]харажат!$I21</f>
        <v>0</v>
      </c>
      <c r="BA44" s="14" t="s">
        <v>84</v>
      </c>
      <c r="BB44" s="18" t="s">
        <v>85</v>
      </c>
      <c r="BC44" s="19">
        <f>+[1]харажат!$I22</f>
        <v>0</v>
      </c>
      <c r="BE44" s="14" t="s">
        <v>84</v>
      </c>
      <c r="BF44" s="18" t="s">
        <v>85</v>
      </c>
      <c r="BG44" s="19">
        <f>+[1]харажат!$I23</f>
        <v>0</v>
      </c>
      <c r="BI44" s="14" t="s">
        <v>84</v>
      </c>
      <c r="BJ44" s="18" t="s">
        <v>85</v>
      </c>
      <c r="BK44" s="19">
        <f>+[1]харажат!$I24</f>
        <v>0</v>
      </c>
      <c r="BM44" s="14" t="s">
        <v>84</v>
      </c>
      <c r="BN44" s="18" t="s">
        <v>85</v>
      </c>
      <c r="BO44" s="19">
        <f>+[1]харажат!$I8</f>
        <v>3603684</v>
      </c>
      <c r="BQ44" s="14" t="s">
        <v>84</v>
      </c>
      <c r="BR44" s="18" t="s">
        <v>85</v>
      </c>
      <c r="BS44" s="16">
        <f t="shared" si="2"/>
        <v>3603684</v>
      </c>
    </row>
    <row r="45" spans="1:71" ht="14.25" customHeight="1">
      <c r="A45" s="14" t="s">
        <v>86</v>
      </c>
      <c r="B45" s="18" t="s">
        <v>87</v>
      </c>
      <c r="C45" s="19">
        <f>+[1]харажат!$K9</f>
        <v>0</v>
      </c>
      <c r="E45" s="14" t="s">
        <v>86</v>
      </c>
      <c r="F45" s="18" t="s">
        <v>87</v>
      </c>
      <c r="G45" s="19">
        <f>+[1]харажат!$K10</f>
        <v>0</v>
      </c>
      <c r="I45" s="14" t="s">
        <v>86</v>
      </c>
      <c r="J45" s="18" t="s">
        <v>87</v>
      </c>
      <c r="K45" s="19">
        <f>+[1]харажат!$K11</f>
        <v>0</v>
      </c>
      <c r="M45" s="14" t="s">
        <v>86</v>
      </c>
      <c r="N45" s="18" t="s">
        <v>87</v>
      </c>
      <c r="O45" s="19">
        <f>+[1]харажат!$K12</f>
        <v>0</v>
      </c>
      <c r="Q45" s="14" t="s">
        <v>86</v>
      </c>
      <c r="R45" s="18" t="s">
        <v>87</v>
      </c>
      <c r="S45" s="19">
        <f>+[1]харажат!$K13</f>
        <v>0</v>
      </c>
      <c r="U45" s="14" t="s">
        <v>86</v>
      </c>
      <c r="V45" s="18" t="s">
        <v>87</v>
      </c>
      <c r="W45" s="19">
        <f>+[1]харажат!$K14</f>
        <v>0</v>
      </c>
      <c r="Y45" s="14" t="s">
        <v>86</v>
      </c>
      <c r="Z45" s="18" t="s">
        <v>87</v>
      </c>
      <c r="AA45" s="19">
        <f>+[1]харажат!$K15</f>
        <v>0</v>
      </c>
      <c r="AC45" s="14" t="s">
        <v>86</v>
      </c>
      <c r="AD45" s="18" t="s">
        <v>87</v>
      </c>
      <c r="AE45" s="19">
        <f>+[1]харажат!$K16</f>
        <v>0</v>
      </c>
      <c r="AG45" s="14" t="s">
        <v>86</v>
      </c>
      <c r="AH45" s="18" t="s">
        <v>87</v>
      </c>
      <c r="AI45" s="19">
        <f>+[1]харажат!$K17</f>
        <v>0</v>
      </c>
      <c r="AK45" s="14" t="s">
        <v>86</v>
      </c>
      <c r="AL45" s="18" t="s">
        <v>87</v>
      </c>
      <c r="AM45" s="19">
        <f>+[1]харажат!$K18</f>
        <v>0</v>
      </c>
      <c r="AO45" s="14" t="s">
        <v>86</v>
      </c>
      <c r="AP45" s="18" t="s">
        <v>87</v>
      </c>
      <c r="AQ45" s="19">
        <f>+[1]харажат!$K19</f>
        <v>0</v>
      </c>
      <c r="AS45" s="14" t="s">
        <v>86</v>
      </c>
      <c r="AT45" s="18" t="s">
        <v>87</v>
      </c>
      <c r="AU45" s="19">
        <f>+[1]харажат!$K20</f>
        <v>0</v>
      </c>
      <c r="AW45" s="14" t="s">
        <v>86</v>
      </c>
      <c r="AX45" s="18" t="s">
        <v>87</v>
      </c>
      <c r="AY45" s="19">
        <f>+[1]харажат!$K21</f>
        <v>0</v>
      </c>
      <c r="BA45" s="14" t="s">
        <v>86</v>
      </c>
      <c r="BB45" s="18" t="s">
        <v>87</v>
      </c>
      <c r="BC45" s="19">
        <f>+[1]харажат!$K22</f>
        <v>0</v>
      </c>
      <c r="BE45" s="14" t="s">
        <v>86</v>
      </c>
      <c r="BF45" s="18" t="s">
        <v>87</v>
      </c>
      <c r="BG45" s="19">
        <f>+[1]харажат!$K23</f>
        <v>0</v>
      </c>
      <c r="BI45" s="14" t="s">
        <v>86</v>
      </c>
      <c r="BJ45" s="18" t="s">
        <v>87</v>
      </c>
      <c r="BK45" s="19">
        <f>+[1]харажат!$K24</f>
        <v>0</v>
      </c>
      <c r="BM45" s="14" t="s">
        <v>86</v>
      </c>
      <c r="BN45" s="18" t="s">
        <v>87</v>
      </c>
      <c r="BO45" s="19">
        <f>+[1]харажат!$K8</f>
        <v>281215342</v>
      </c>
      <c r="BQ45" s="14" t="s">
        <v>86</v>
      </c>
      <c r="BR45" s="18" t="s">
        <v>87</v>
      </c>
      <c r="BS45" s="16">
        <f t="shared" si="2"/>
        <v>281215342</v>
      </c>
    </row>
    <row r="46" spans="1:71" s="3" customFormat="1" ht="15">
      <c r="A46" s="22" t="s">
        <v>88</v>
      </c>
      <c r="B46" s="23" t="s">
        <v>89</v>
      </c>
      <c r="C46" s="24">
        <f>+C47+C48+C49+C50+C51+C52+C53+C54+C55+C56+C57+C58</f>
        <v>30198329</v>
      </c>
      <c r="E46" s="22" t="s">
        <v>88</v>
      </c>
      <c r="F46" s="23" t="s">
        <v>89</v>
      </c>
      <c r="G46" s="24">
        <f>+G47+G48+G49+G50+G51+G52+G53+G54+G55+G56+G57+G58</f>
        <v>4591979</v>
      </c>
      <c r="I46" s="22" t="s">
        <v>88</v>
      </c>
      <c r="J46" s="23" t="s">
        <v>89</v>
      </c>
      <c r="K46" s="24">
        <f>+K47+K48+K49+K50+K51+K52+K53+K54+K55+K56+K57+K58</f>
        <v>11185480</v>
      </c>
      <c r="M46" s="22" t="s">
        <v>88</v>
      </c>
      <c r="N46" s="23" t="s">
        <v>89</v>
      </c>
      <c r="O46" s="24">
        <f>+O47+O48+O49+O50+O51+O52+O53+O54+O55+O56+O57+O58</f>
        <v>7459437</v>
      </c>
      <c r="Q46" s="22" t="s">
        <v>88</v>
      </c>
      <c r="R46" s="23" t="s">
        <v>89</v>
      </c>
      <c r="S46" s="24">
        <f>+S47+S48+S49+S50+S51+S52+S53+S54+S55+S56+S57+S58</f>
        <v>5725145</v>
      </c>
      <c r="U46" s="22" t="s">
        <v>88</v>
      </c>
      <c r="V46" s="23" t="s">
        <v>89</v>
      </c>
      <c r="W46" s="24">
        <f>+W47+W48+W49+W50+W51+W52+W53+W54+W55+W56+W57+W58</f>
        <v>8069992</v>
      </c>
      <c r="Y46" s="22" t="s">
        <v>88</v>
      </c>
      <c r="Z46" s="23" t="s">
        <v>89</v>
      </c>
      <c r="AA46" s="24">
        <f>+AA47+AA48+AA49+AA50+AA51+AA52+AA53+AA54+AA55+AA56+AA57+AA58</f>
        <v>7155936</v>
      </c>
      <c r="AB46" s="13"/>
      <c r="AC46" s="22" t="s">
        <v>88</v>
      </c>
      <c r="AD46" s="23" t="s">
        <v>89</v>
      </c>
      <c r="AE46" s="24">
        <f>+AE47+AE48+AE49+AE50+AE51+AE52+AE53+AE54+AE55+AE56+AE57+AE58</f>
        <v>5186466</v>
      </c>
      <c r="AG46" s="22" t="s">
        <v>88</v>
      </c>
      <c r="AH46" s="23" t="s">
        <v>89</v>
      </c>
      <c r="AI46" s="24">
        <f>+AI47+AI48+AI49+AI50+AI51+AI52+AI53+AI54+AI55+AI56+AI57+AI58</f>
        <v>6199147</v>
      </c>
      <c r="AK46" s="22" t="s">
        <v>88</v>
      </c>
      <c r="AL46" s="23" t="s">
        <v>89</v>
      </c>
      <c r="AM46" s="24">
        <f>+AM47+AM48+AM49+AM50+AM51+AM52+AM53+AM54+AM55+AM56+AM57+AM58</f>
        <v>10215782</v>
      </c>
      <c r="AO46" s="22" t="s">
        <v>88</v>
      </c>
      <c r="AP46" s="23" t="s">
        <v>89</v>
      </c>
      <c r="AQ46" s="24">
        <f>+AQ47+AQ48+AQ49+AQ50+AQ51+AQ52+AQ53+AQ54+AQ55+AQ56+AQ57+AQ58</f>
        <v>10307574</v>
      </c>
      <c r="AS46" s="22" t="s">
        <v>88</v>
      </c>
      <c r="AT46" s="23" t="s">
        <v>89</v>
      </c>
      <c r="AU46" s="24">
        <f>+AU47+AU48+AU49+AU50+AU51+AU52+AU53+AU54+AU55+AU56+AU57+AU58</f>
        <v>4541407</v>
      </c>
      <c r="AW46" s="22" t="s">
        <v>88</v>
      </c>
      <c r="AX46" s="23" t="s">
        <v>89</v>
      </c>
      <c r="AY46" s="24">
        <f>+AY47+AY48+AY49+AY50+AY51+AY52+AY53+AY54+AY55+AY56+AY57+AY58</f>
        <v>4562030</v>
      </c>
      <c r="BA46" s="22" t="s">
        <v>88</v>
      </c>
      <c r="BB46" s="23" t="s">
        <v>89</v>
      </c>
      <c r="BC46" s="24">
        <f>+BC47+BC48+BC49+BC50+BC51+BC52+BC53+BC54+BC55+BC56+BC57+BC58</f>
        <v>4327088</v>
      </c>
      <c r="BE46" s="22" t="s">
        <v>88</v>
      </c>
      <c r="BF46" s="23" t="s">
        <v>89</v>
      </c>
      <c r="BG46" s="24">
        <f>+BG47+BG48+BG49+BG50+BG51+BG52+BG53+BG54+BG55+BG56+BG57+BG58</f>
        <v>7535320</v>
      </c>
      <c r="BI46" s="22" t="s">
        <v>88</v>
      </c>
      <c r="BJ46" s="23" t="s">
        <v>89</v>
      </c>
      <c r="BK46" s="24">
        <f>+BK47+BK48+BK49+BK50+BK51+BK52+BK53+BK54+BK55+BK56+BK57+BK58</f>
        <v>5755878</v>
      </c>
      <c r="BM46" s="22" t="s">
        <v>88</v>
      </c>
      <c r="BN46" s="23" t="s">
        <v>89</v>
      </c>
      <c r="BO46" s="24">
        <f>+BO47+BO48+BO49+BO50+BO51+BO52+BO53+BO54+BO55+BO56+BO57+BO58</f>
        <v>55937716</v>
      </c>
      <c r="BQ46" s="22" t="s">
        <v>88</v>
      </c>
      <c r="BR46" s="23" t="s">
        <v>89</v>
      </c>
      <c r="BS46" s="24">
        <f>+BS47+BS48+BS49+BS50+BS51+BS52+BS53+BS54+BS55+BS56+BS57+BS58</f>
        <v>188954706</v>
      </c>
    </row>
    <row r="47" spans="1:71" ht="14.25">
      <c r="A47" s="14" t="s">
        <v>36</v>
      </c>
      <c r="B47" s="36" t="s">
        <v>90</v>
      </c>
      <c r="C47" s="19">
        <f>+[1]харажат!$N$9</f>
        <v>0</v>
      </c>
      <c r="E47" s="14" t="s">
        <v>36</v>
      </c>
      <c r="F47" s="36" t="s">
        <v>90</v>
      </c>
      <c r="G47" s="19">
        <f>+[1]харажат!$N$10</f>
        <v>0</v>
      </c>
      <c r="I47" s="14" t="s">
        <v>36</v>
      </c>
      <c r="J47" s="36" t="s">
        <v>90</v>
      </c>
      <c r="K47" s="19">
        <f>+[1]харажат!$N$11</f>
        <v>778654</v>
      </c>
      <c r="M47" s="14" t="s">
        <v>36</v>
      </c>
      <c r="N47" s="36" t="s">
        <v>90</v>
      </c>
      <c r="O47" s="19">
        <f>+[1]харажат!$N$12</f>
        <v>712196</v>
      </c>
      <c r="Q47" s="14" t="s">
        <v>36</v>
      </c>
      <c r="R47" s="36" t="s">
        <v>90</v>
      </c>
      <c r="S47" s="19">
        <f>+[1]харажат!$N$13</f>
        <v>557900</v>
      </c>
      <c r="U47" s="14" t="s">
        <v>36</v>
      </c>
      <c r="V47" s="36" t="s">
        <v>90</v>
      </c>
      <c r="W47" s="19">
        <f>+[1]харажат!$N$14</f>
        <v>880473</v>
      </c>
      <c r="Y47" s="14" t="s">
        <v>36</v>
      </c>
      <c r="Z47" s="36" t="s">
        <v>90</v>
      </c>
      <c r="AA47" s="19">
        <f>+[1]харажат!$N$15</f>
        <v>922323</v>
      </c>
      <c r="AC47" s="14" t="s">
        <v>36</v>
      </c>
      <c r="AD47" s="36" t="s">
        <v>90</v>
      </c>
      <c r="AE47" s="19">
        <f>+[1]харажат!$N$16</f>
        <v>0</v>
      </c>
      <c r="AG47" s="14" t="s">
        <v>36</v>
      </c>
      <c r="AH47" s="36" t="s">
        <v>90</v>
      </c>
      <c r="AI47" s="19">
        <f>+[1]харажат!$N$17</f>
        <v>741828</v>
      </c>
      <c r="AK47" s="14" t="s">
        <v>36</v>
      </c>
      <c r="AL47" s="36" t="s">
        <v>90</v>
      </c>
      <c r="AM47" s="19">
        <f>+[1]харажат!$N$18</f>
        <v>1012622</v>
      </c>
      <c r="AO47" s="14" t="s">
        <v>36</v>
      </c>
      <c r="AP47" s="36" t="s">
        <v>90</v>
      </c>
      <c r="AQ47" s="19">
        <f>+[1]харажат!$N$19</f>
        <v>1114238</v>
      </c>
      <c r="AS47" s="14" t="s">
        <v>36</v>
      </c>
      <c r="AT47" s="36" t="s">
        <v>90</v>
      </c>
      <c r="AU47" s="19">
        <f>+[1]харажат!$N$20</f>
        <v>377248</v>
      </c>
      <c r="AW47" s="14" t="s">
        <v>36</v>
      </c>
      <c r="AX47" s="36" t="s">
        <v>90</v>
      </c>
      <c r="AY47" s="19">
        <f>+[1]харажат!$N$21</f>
        <v>339966</v>
      </c>
      <c r="BA47" s="14" t="s">
        <v>36</v>
      </c>
      <c r="BB47" s="36" t="s">
        <v>90</v>
      </c>
      <c r="BC47" s="19">
        <f>+[1]харажат!$N$22</f>
        <v>0</v>
      </c>
      <c r="BE47" s="14" t="s">
        <v>36</v>
      </c>
      <c r="BF47" s="36" t="s">
        <v>90</v>
      </c>
      <c r="BG47" s="19">
        <f>+[1]харажат!$N$23</f>
        <v>648810</v>
      </c>
      <c r="BI47" s="14" t="s">
        <v>36</v>
      </c>
      <c r="BJ47" s="36" t="s">
        <v>90</v>
      </c>
      <c r="BK47" s="19">
        <f>+[1]харажат!$N$24</f>
        <v>564604</v>
      </c>
      <c r="BM47" s="14" t="s">
        <v>36</v>
      </c>
      <c r="BN47" s="36" t="s">
        <v>90</v>
      </c>
      <c r="BO47" s="19">
        <f>+[1]харажат!$N$8</f>
        <v>19569443</v>
      </c>
      <c r="BQ47" s="14" t="s">
        <v>36</v>
      </c>
      <c r="BR47" s="36" t="s">
        <v>90</v>
      </c>
      <c r="BS47" s="16">
        <f t="shared" ref="BS47:BS62" si="3">+C47+G47+K47+O47+S47+W47+AA47+AE47+AI47+AM47+AQ47+AU47+AY47+BC47+BG47+BK47+BO47</f>
        <v>28220305</v>
      </c>
    </row>
    <row r="48" spans="1:71" ht="14.25">
      <c r="A48" s="14" t="s">
        <v>38</v>
      </c>
      <c r="B48" s="36" t="s">
        <v>91</v>
      </c>
      <c r="C48" s="19">
        <f>+[1]харажат!$U9</f>
        <v>0</v>
      </c>
      <c r="E48" s="14" t="s">
        <v>38</v>
      </c>
      <c r="F48" s="36" t="s">
        <v>91</v>
      </c>
      <c r="G48" s="19">
        <f>+[1]харажат!$U10</f>
        <v>0</v>
      </c>
      <c r="I48" s="14" t="s">
        <v>38</v>
      </c>
      <c r="J48" s="36" t="s">
        <v>91</v>
      </c>
      <c r="K48" s="19">
        <f>+[1]харажат!$U11</f>
        <v>691831</v>
      </c>
      <c r="M48" s="14" t="s">
        <v>38</v>
      </c>
      <c r="N48" s="36" t="s">
        <v>91</v>
      </c>
      <c r="O48" s="19">
        <f>+[1]харажат!$U12</f>
        <v>2975569</v>
      </c>
      <c r="Q48" s="14" t="s">
        <v>38</v>
      </c>
      <c r="R48" s="36" t="s">
        <v>91</v>
      </c>
      <c r="S48" s="19">
        <f>+[1]харажат!$U13</f>
        <v>1492588</v>
      </c>
      <c r="U48" s="14" t="s">
        <v>38</v>
      </c>
      <c r="V48" s="36" t="s">
        <v>91</v>
      </c>
      <c r="W48" s="19">
        <f>+[1]харажат!$U14</f>
        <v>945230</v>
      </c>
      <c r="Y48" s="14" t="s">
        <v>38</v>
      </c>
      <c r="Z48" s="36" t="s">
        <v>91</v>
      </c>
      <c r="AA48" s="19">
        <f>+[1]харажат!$U15</f>
        <v>765403</v>
      </c>
      <c r="AC48" s="14" t="s">
        <v>38</v>
      </c>
      <c r="AD48" s="36" t="s">
        <v>91</v>
      </c>
      <c r="AE48" s="19">
        <f>+[1]харажат!$U16</f>
        <v>612668</v>
      </c>
      <c r="AG48" s="14" t="s">
        <v>38</v>
      </c>
      <c r="AH48" s="36" t="s">
        <v>91</v>
      </c>
      <c r="AI48" s="19">
        <f>+[1]харажат!$U17</f>
        <v>837003</v>
      </c>
      <c r="AK48" s="14" t="s">
        <v>38</v>
      </c>
      <c r="AL48" s="36" t="s">
        <v>91</v>
      </c>
      <c r="AM48" s="19">
        <f>+[1]харажат!$U18</f>
        <v>1890390</v>
      </c>
      <c r="AO48" s="14" t="s">
        <v>38</v>
      </c>
      <c r="AP48" s="36" t="s">
        <v>91</v>
      </c>
      <c r="AQ48" s="19">
        <f>+[1]харажат!$U19</f>
        <v>1785359</v>
      </c>
      <c r="AS48" s="14" t="s">
        <v>38</v>
      </c>
      <c r="AT48" s="36" t="s">
        <v>91</v>
      </c>
      <c r="AU48" s="19">
        <f>+[1]харажат!$U20</f>
        <v>760099</v>
      </c>
      <c r="AW48" s="14" t="s">
        <v>38</v>
      </c>
      <c r="AX48" s="36" t="s">
        <v>91</v>
      </c>
      <c r="AY48" s="19">
        <f>+[1]харажат!$U21</f>
        <v>805194</v>
      </c>
      <c r="BA48" s="14" t="s">
        <v>38</v>
      </c>
      <c r="BB48" s="36" t="s">
        <v>91</v>
      </c>
      <c r="BC48" s="19">
        <f>+[1]харажат!$U22</f>
        <v>350133</v>
      </c>
      <c r="BE48" s="14" t="s">
        <v>38</v>
      </c>
      <c r="BF48" s="36" t="s">
        <v>91</v>
      </c>
      <c r="BG48" s="19">
        <f>+[1]харажат!$U23</f>
        <v>665935</v>
      </c>
      <c r="BI48" s="14" t="s">
        <v>38</v>
      </c>
      <c r="BJ48" s="36" t="s">
        <v>91</v>
      </c>
      <c r="BK48" s="19">
        <f>+[1]харажат!$U24</f>
        <v>1171413</v>
      </c>
      <c r="BM48" s="14" t="s">
        <v>38</v>
      </c>
      <c r="BN48" s="36" t="s">
        <v>91</v>
      </c>
      <c r="BO48" s="19">
        <f>+[1]харажат!$U8</f>
        <v>429762</v>
      </c>
      <c r="BQ48" s="14" t="s">
        <v>38</v>
      </c>
      <c r="BR48" s="36" t="s">
        <v>91</v>
      </c>
      <c r="BS48" s="16">
        <f t="shared" si="3"/>
        <v>16178577</v>
      </c>
    </row>
    <row r="49" spans="1:71" ht="14.25">
      <c r="A49" s="14" t="s">
        <v>40</v>
      </c>
      <c r="B49" s="36" t="s">
        <v>92</v>
      </c>
      <c r="C49" s="19">
        <f>+[1]харажат!$V$9</f>
        <v>0</v>
      </c>
      <c r="E49" s="14" t="s">
        <v>40</v>
      </c>
      <c r="F49" s="36" t="s">
        <v>92</v>
      </c>
      <c r="G49" s="19">
        <f>+[1]харажат!$V$10</f>
        <v>0</v>
      </c>
      <c r="I49" s="14" t="s">
        <v>40</v>
      </c>
      <c r="J49" s="36" t="s">
        <v>92</v>
      </c>
      <c r="K49" s="19">
        <f>+[1]харажат!$V$11</f>
        <v>0</v>
      </c>
      <c r="M49" s="14" t="s">
        <v>40</v>
      </c>
      <c r="N49" s="36" t="s">
        <v>92</v>
      </c>
      <c r="O49" s="19">
        <f>+[1]харажат!$V$12</f>
        <v>0</v>
      </c>
      <c r="Q49" s="14" t="s">
        <v>40</v>
      </c>
      <c r="R49" s="36" t="s">
        <v>92</v>
      </c>
      <c r="S49" s="19">
        <f>+[1]харажат!$V$13</f>
        <v>0</v>
      </c>
      <c r="U49" s="14" t="s">
        <v>40</v>
      </c>
      <c r="V49" s="36" t="s">
        <v>92</v>
      </c>
      <c r="W49" s="19">
        <f>+[1]харажат!$V$14</f>
        <v>0</v>
      </c>
      <c r="Y49" s="14" t="s">
        <v>40</v>
      </c>
      <c r="Z49" s="36" t="s">
        <v>92</v>
      </c>
      <c r="AA49" s="19">
        <f>+[1]харажат!$V$15</f>
        <v>0</v>
      </c>
      <c r="AC49" s="14" t="s">
        <v>40</v>
      </c>
      <c r="AD49" s="36" t="s">
        <v>92</v>
      </c>
      <c r="AE49" s="19">
        <f>+[1]харажат!$V$16</f>
        <v>0</v>
      </c>
      <c r="AG49" s="14" t="s">
        <v>40</v>
      </c>
      <c r="AH49" s="36" t="s">
        <v>92</v>
      </c>
      <c r="AI49" s="19">
        <f>+[1]харажат!$V$17</f>
        <v>0</v>
      </c>
      <c r="AK49" s="14" t="s">
        <v>40</v>
      </c>
      <c r="AL49" s="36" t="s">
        <v>92</v>
      </c>
      <c r="AM49" s="19">
        <f>+[1]харажат!$V$18</f>
        <v>0</v>
      </c>
      <c r="AO49" s="14" t="s">
        <v>40</v>
      </c>
      <c r="AP49" s="36" t="s">
        <v>92</v>
      </c>
      <c r="AQ49" s="19">
        <f>+[1]харажат!$V$19</f>
        <v>0</v>
      </c>
      <c r="AS49" s="14" t="s">
        <v>40</v>
      </c>
      <c r="AT49" s="36" t="s">
        <v>92</v>
      </c>
      <c r="AU49" s="19">
        <f>+[1]харажат!$V$20</f>
        <v>0</v>
      </c>
      <c r="AW49" s="14" t="s">
        <v>40</v>
      </c>
      <c r="AX49" s="36" t="s">
        <v>92</v>
      </c>
      <c r="AY49" s="19">
        <f>+[1]харажат!$V$21</f>
        <v>0</v>
      </c>
      <c r="BA49" s="14" t="s">
        <v>40</v>
      </c>
      <c r="BB49" s="36" t="s">
        <v>92</v>
      </c>
      <c r="BC49" s="19">
        <f>+[1]харажат!$V$22</f>
        <v>0</v>
      </c>
      <c r="BE49" s="14" t="s">
        <v>40</v>
      </c>
      <c r="BF49" s="36" t="s">
        <v>92</v>
      </c>
      <c r="BG49" s="19">
        <f>+[1]харажат!$V$23</f>
        <v>0</v>
      </c>
      <c r="BI49" s="14" t="s">
        <v>40</v>
      </c>
      <c r="BJ49" s="36" t="s">
        <v>92</v>
      </c>
      <c r="BK49" s="19">
        <f>+[1]харажат!$V$24</f>
        <v>0</v>
      </c>
      <c r="BM49" s="14" t="s">
        <v>40</v>
      </c>
      <c r="BN49" s="36" t="s">
        <v>92</v>
      </c>
      <c r="BO49" s="19">
        <f>+[1]харажат!$V$8</f>
        <v>5527900</v>
      </c>
      <c r="BQ49" s="14" t="s">
        <v>40</v>
      </c>
      <c r="BR49" s="36" t="s">
        <v>92</v>
      </c>
      <c r="BS49" s="16">
        <f t="shared" si="3"/>
        <v>5527900</v>
      </c>
    </row>
    <row r="50" spans="1:71" ht="14.25">
      <c r="A50" s="14" t="s">
        <v>93</v>
      </c>
      <c r="B50" s="36" t="s">
        <v>94</v>
      </c>
      <c r="C50" s="19">
        <f>+[1]харажат!$Y$9</f>
        <v>0</v>
      </c>
      <c r="E50" s="14" t="s">
        <v>93</v>
      </c>
      <c r="F50" s="36" t="s">
        <v>94</v>
      </c>
      <c r="G50" s="19">
        <f>+[1]харажат!$Y$10</f>
        <v>0</v>
      </c>
      <c r="I50" s="14" t="s">
        <v>93</v>
      </c>
      <c r="J50" s="36" t="s">
        <v>94</v>
      </c>
      <c r="K50" s="19">
        <f>+[1]харажат!$Y$11</f>
        <v>0</v>
      </c>
      <c r="M50" s="14" t="s">
        <v>93</v>
      </c>
      <c r="N50" s="36" t="s">
        <v>94</v>
      </c>
      <c r="O50" s="19">
        <f>+[1]харажат!$Y$12</f>
        <v>0</v>
      </c>
      <c r="Q50" s="14" t="s">
        <v>93</v>
      </c>
      <c r="R50" s="36" t="s">
        <v>94</v>
      </c>
      <c r="S50" s="19">
        <f>+[1]харажат!$Y$13</f>
        <v>0</v>
      </c>
      <c r="U50" s="14" t="s">
        <v>93</v>
      </c>
      <c r="V50" s="36" t="s">
        <v>94</v>
      </c>
      <c r="W50" s="19">
        <f>+[1]харажат!$Y$14</f>
        <v>0</v>
      </c>
      <c r="Y50" s="14" t="s">
        <v>93</v>
      </c>
      <c r="Z50" s="36" t="s">
        <v>94</v>
      </c>
      <c r="AA50" s="19">
        <f>+[1]харажат!$Y$15</f>
        <v>0</v>
      </c>
      <c r="AC50" s="14" t="s">
        <v>93</v>
      </c>
      <c r="AD50" s="36" t="s">
        <v>94</v>
      </c>
      <c r="AE50" s="19">
        <f>+[1]харажат!$Y$16</f>
        <v>0</v>
      </c>
      <c r="AG50" s="14" t="s">
        <v>93</v>
      </c>
      <c r="AH50" s="36" t="s">
        <v>94</v>
      </c>
      <c r="AI50" s="19">
        <f>+[1]харажат!$Y$17</f>
        <v>0</v>
      </c>
      <c r="AK50" s="14" t="s">
        <v>93</v>
      </c>
      <c r="AL50" s="36" t="s">
        <v>94</v>
      </c>
      <c r="AM50" s="19">
        <f>+[1]харажат!$Y$18</f>
        <v>0</v>
      </c>
      <c r="AO50" s="14" t="s">
        <v>93</v>
      </c>
      <c r="AP50" s="36" t="s">
        <v>94</v>
      </c>
      <c r="AQ50" s="19">
        <f>+[1]харажат!$Y$19</f>
        <v>0</v>
      </c>
      <c r="AS50" s="14" t="s">
        <v>93</v>
      </c>
      <c r="AT50" s="36" t="s">
        <v>94</v>
      </c>
      <c r="AU50" s="19">
        <f>+[1]харажат!$Y$20</f>
        <v>0</v>
      </c>
      <c r="AW50" s="14" t="s">
        <v>93</v>
      </c>
      <c r="AX50" s="36" t="s">
        <v>94</v>
      </c>
      <c r="AY50" s="19">
        <f>+[1]харажат!$Y$21</f>
        <v>0</v>
      </c>
      <c r="BA50" s="14" t="s">
        <v>93</v>
      </c>
      <c r="BB50" s="36" t="s">
        <v>94</v>
      </c>
      <c r="BC50" s="19">
        <f>+[1]харажат!$Y$22</f>
        <v>0</v>
      </c>
      <c r="BE50" s="14" t="s">
        <v>93</v>
      </c>
      <c r="BF50" s="36" t="s">
        <v>94</v>
      </c>
      <c r="BG50" s="19">
        <f>+[1]харажат!$Y$23</f>
        <v>0</v>
      </c>
      <c r="BI50" s="14" t="s">
        <v>93</v>
      </c>
      <c r="BJ50" s="36" t="s">
        <v>94</v>
      </c>
      <c r="BK50" s="19">
        <f>+[1]харажат!$Y$24</f>
        <v>0</v>
      </c>
      <c r="BM50" s="14" t="s">
        <v>93</v>
      </c>
      <c r="BN50" s="36" t="s">
        <v>94</v>
      </c>
      <c r="BO50" s="19">
        <f>+[1]харажат!$Y$8</f>
        <v>5028082</v>
      </c>
      <c r="BQ50" s="14" t="s">
        <v>93</v>
      </c>
      <c r="BR50" s="36" t="s">
        <v>94</v>
      </c>
      <c r="BS50" s="16">
        <f t="shared" si="3"/>
        <v>5028082</v>
      </c>
    </row>
    <row r="51" spans="1:71" ht="14.25">
      <c r="A51" s="14" t="s">
        <v>95</v>
      </c>
      <c r="B51" s="36" t="s">
        <v>96</v>
      </c>
      <c r="C51" s="19">
        <f>+[1]харажат!$P$9</f>
        <v>0</v>
      </c>
      <c r="E51" s="14" t="s">
        <v>95</v>
      </c>
      <c r="F51" s="36" t="s">
        <v>96</v>
      </c>
      <c r="G51" s="19">
        <f>+[1]харажат!$P$10</f>
        <v>0</v>
      </c>
      <c r="I51" s="14" t="s">
        <v>95</v>
      </c>
      <c r="J51" s="36" t="s">
        <v>96</v>
      </c>
      <c r="K51" s="19">
        <f>+[1]харажат!$P$11</f>
        <v>0</v>
      </c>
      <c r="M51" s="14" t="s">
        <v>95</v>
      </c>
      <c r="N51" s="36" t="s">
        <v>96</v>
      </c>
      <c r="O51" s="19">
        <f>+[1]харажат!$P$12</f>
        <v>0</v>
      </c>
      <c r="Q51" s="14" t="s">
        <v>95</v>
      </c>
      <c r="R51" s="36" t="s">
        <v>96</v>
      </c>
      <c r="S51" s="19">
        <f>+[1]харажат!$P$13</f>
        <v>0</v>
      </c>
      <c r="U51" s="14" t="s">
        <v>95</v>
      </c>
      <c r="V51" s="36" t="s">
        <v>96</v>
      </c>
      <c r="W51" s="19">
        <f>+[1]харажат!$P$14</f>
        <v>0</v>
      </c>
      <c r="Y51" s="14" t="s">
        <v>95</v>
      </c>
      <c r="Z51" s="36" t="s">
        <v>96</v>
      </c>
      <c r="AA51" s="19">
        <f>+[1]харажат!$P$15</f>
        <v>0</v>
      </c>
      <c r="AC51" s="14" t="s">
        <v>95</v>
      </c>
      <c r="AD51" s="36" t="s">
        <v>96</v>
      </c>
      <c r="AE51" s="19">
        <f>+[1]харажат!$P$16</f>
        <v>0</v>
      </c>
      <c r="AG51" s="14" t="s">
        <v>95</v>
      </c>
      <c r="AH51" s="36" t="s">
        <v>96</v>
      </c>
      <c r="AI51" s="19">
        <f>+[1]харажат!$P$17</f>
        <v>0</v>
      </c>
      <c r="AK51" s="14" t="s">
        <v>95</v>
      </c>
      <c r="AL51" s="36" t="s">
        <v>96</v>
      </c>
      <c r="AM51" s="19">
        <f>+[1]харажат!$P$18</f>
        <v>0</v>
      </c>
      <c r="AO51" s="14" t="s">
        <v>95</v>
      </c>
      <c r="AP51" s="36" t="s">
        <v>96</v>
      </c>
      <c r="AQ51" s="19">
        <f>+[1]харажат!$P$19</f>
        <v>0</v>
      </c>
      <c r="AS51" s="14" t="s">
        <v>95</v>
      </c>
      <c r="AT51" s="36" t="s">
        <v>96</v>
      </c>
      <c r="AU51" s="19">
        <f>+[1]харажат!$P$20</f>
        <v>0</v>
      </c>
      <c r="AW51" s="14" t="s">
        <v>95</v>
      </c>
      <c r="AX51" s="36" t="s">
        <v>96</v>
      </c>
      <c r="AY51" s="19">
        <f>+[1]харажат!$P$21</f>
        <v>0</v>
      </c>
      <c r="BA51" s="14" t="s">
        <v>95</v>
      </c>
      <c r="BB51" s="36" t="s">
        <v>96</v>
      </c>
      <c r="BC51" s="19">
        <f>+[1]харажат!$P$22</f>
        <v>0</v>
      </c>
      <c r="BE51" s="14" t="s">
        <v>95</v>
      </c>
      <c r="BF51" s="36" t="s">
        <v>96</v>
      </c>
      <c r="BG51" s="19">
        <f>+[1]харажат!$P$23</f>
        <v>0</v>
      </c>
      <c r="BI51" s="14" t="s">
        <v>95</v>
      </c>
      <c r="BJ51" s="36" t="s">
        <v>96</v>
      </c>
      <c r="BK51" s="19">
        <f>+[1]харажат!$P$24</f>
        <v>0</v>
      </c>
      <c r="BM51" s="14" t="s">
        <v>95</v>
      </c>
      <c r="BN51" s="36" t="s">
        <v>96</v>
      </c>
      <c r="BO51" s="19">
        <f>+[1]харажат!$P$8</f>
        <v>1116193</v>
      </c>
      <c r="BQ51" s="14" t="s">
        <v>95</v>
      </c>
      <c r="BR51" s="36" t="s">
        <v>96</v>
      </c>
      <c r="BS51" s="16">
        <f t="shared" si="3"/>
        <v>1116193</v>
      </c>
    </row>
    <row r="52" spans="1:71" ht="14.25">
      <c r="A52" s="14" t="s">
        <v>97</v>
      </c>
      <c r="B52" s="36" t="s">
        <v>98</v>
      </c>
      <c r="C52" s="19">
        <f>+[1]харажат!$AA$9</f>
        <v>836696</v>
      </c>
      <c r="E52" s="14" t="s">
        <v>97</v>
      </c>
      <c r="F52" s="36" t="s">
        <v>98</v>
      </c>
      <c r="G52" s="19">
        <f>+[1]харажат!$AA$10</f>
        <v>299868</v>
      </c>
      <c r="I52" s="14" t="s">
        <v>97</v>
      </c>
      <c r="J52" s="36" t="s">
        <v>98</v>
      </c>
      <c r="K52" s="19">
        <f>+[1]харажат!$AA$11</f>
        <v>699286</v>
      </c>
      <c r="M52" s="14" t="s">
        <v>97</v>
      </c>
      <c r="N52" s="36" t="s">
        <v>98</v>
      </c>
      <c r="O52" s="19">
        <f>+[1]харажат!$AA$12</f>
        <v>586653</v>
      </c>
      <c r="Q52" s="14" t="s">
        <v>97</v>
      </c>
      <c r="R52" s="36" t="s">
        <v>98</v>
      </c>
      <c r="S52" s="19">
        <f>+[1]харажат!$AA$13</f>
        <v>627862</v>
      </c>
      <c r="U52" s="14" t="s">
        <v>97</v>
      </c>
      <c r="V52" s="36" t="s">
        <v>98</v>
      </c>
      <c r="W52" s="19">
        <f>+[1]харажат!$AA$14</f>
        <v>1080690</v>
      </c>
      <c r="Y52" s="14" t="s">
        <v>97</v>
      </c>
      <c r="Z52" s="36" t="s">
        <v>98</v>
      </c>
      <c r="AA52" s="19">
        <f>+[1]харажат!$AA$15</f>
        <v>867875</v>
      </c>
      <c r="AC52" s="14" t="s">
        <v>97</v>
      </c>
      <c r="AD52" s="36" t="s">
        <v>98</v>
      </c>
      <c r="AE52" s="19">
        <f>+[1]харажат!$AA$16</f>
        <v>672231</v>
      </c>
      <c r="AG52" s="14" t="s">
        <v>97</v>
      </c>
      <c r="AH52" s="36" t="s">
        <v>98</v>
      </c>
      <c r="AI52" s="19">
        <f>+[1]харажат!$AA$17</f>
        <v>1007334</v>
      </c>
      <c r="AK52" s="14" t="s">
        <v>97</v>
      </c>
      <c r="AL52" s="36" t="s">
        <v>98</v>
      </c>
      <c r="AM52" s="19">
        <f>+[1]харажат!$AA$18</f>
        <v>1340538</v>
      </c>
      <c r="AO52" s="14" t="s">
        <v>97</v>
      </c>
      <c r="AP52" s="36" t="s">
        <v>98</v>
      </c>
      <c r="AQ52" s="19">
        <f>+[1]харажат!$AA$19</f>
        <v>1172012</v>
      </c>
      <c r="AS52" s="14" t="s">
        <v>97</v>
      </c>
      <c r="AT52" s="36" t="s">
        <v>98</v>
      </c>
      <c r="AU52" s="19">
        <f>+[1]харажат!$AA$20</f>
        <v>809123</v>
      </c>
      <c r="AW52" s="14" t="s">
        <v>97</v>
      </c>
      <c r="AX52" s="36" t="s">
        <v>98</v>
      </c>
      <c r="AY52" s="19">
        <f>+[1]харажат!$AA$21</f>
        <v>655132</v>
      </c>
      <c r="BA52" s="14" t="s">
        <v>97</v>
      </c>
      <c r="BB52" s="36" t="s">
        <v>98</v>
      </c>
      <c r="BC52" s="19">
        <f>+[1]харажат!$AA$22</f>
        <v>796932</v>
      </c>
      <c r="BE52" s="14" t="s">
        <v>97</v>
      </c>
      <c r="BF52" s="36" t="s">
        <v>98</v>
      </c>
      <c r="BG52" s="19">
        <f>+[1]харажат!$AA$23</f>
        <v>1091051</v>
      </c>
      <c r="BI52" s="14" t="s">
        <v>97</v>
      </c>
      <c r="BJ52" s="36" t="s">
        <v>98</v>
      </c>
      <c r="BK52" s="19">
        <f>+[1]харажат!$AA$24</f>
        <v>587231</v>
      </c>
      <c r="BM52" s="14" t="s">
        <v>97</v>
      </c>
      <c r="BN52" s="36" t="s">
        <v>98</v>
      </c>
      <c r="BO52" s="19">
        <f>+[1]харажат!$AA$8</f>
        <v>2228844</v>
      </c>
      <c r="BQ52" s="14" t="s">
        <v>97</v>
      </c>
      <c r="BR52" s="36" t="s">
        <v>98</v>
      </c>
      <c r="BS52" s="16">
        <f t="shared" si="3"/>
        <v>15359358</v>
      </c>
    </row>
    <row r="53" spans="1:71" ht="14.25">
      <c r="A53" s="14" t="s">
        <v>99</v>
      </c>
      <c r="B53" s="36" t="s">
        <v>100</v>
      </c>
      <c r="C53" s="19">
        <f>+[1]харажат!$Q9</f>
        <v>0</v>
      </c>
      <c r="E53" s="14" t="s">
        <v>99</v>
      </c>
      <c r="F53" s="36" t="s">
        <v>100</v>
      </c>
      <c r="G53" s="19">
        <f>+[1]харажат!$Q10</f>
        <v>0</v>
      </c>
      <c r="I53" s="14" t="s">
        <v>99</v>
      </c>
      <c r="J53" s="36" t="s">
        <v>100</v>
      </c>
      <c r="K53" s="19">
        <f>+[1]харажат!$Q11</f>
        <v>0</v>
      </c>
      <c r="M53" s="14" t="s">
        <v>99</v>
      </c>
      <c r="N53" s="36" t="s">
        <v>100</v>
      </c>
      <c r="O53" s="19">
        <f>+[1]харажат!$Q12</f>
        <v>0</v>
      </c>
      <c r="Q53" s="14" t="s">
        <v>99</v>
      </c>
      <c r="R53" s="36" t="s">
        <v>100</v>
      </c>
      <c r="S53" s="19">
        <f>+[1]харажат!$Q13</f>
        <v>0</v>
      </c>
      <c r="U53" s="14" t="s">
        <v>99</v>
      </c>
      <c r="V53" s="36" t="s">
        <v>100</v>
      </c>
      <c r="W53" s="19">
        <f>+[1]харажат!$Q14</f>
        <v>0</v>
      </c>
      <c r="Y53" s="14" t="s">
        <v>99</v>
      </c>
      <c r="Z53" s="36" t="s">
        <v>100</v>
      </c>
      <c r="AA53" s="19">
        <f>+[1]харажат!$Q15</f>
        <v>0</v>
      </c>
      <c r="AC53" s="14" t="s">
        <v>99</v>
      </c>
      <c r="AD53" s="36" t="s">
        <v>100</v>
      </c>
      <c r="AE53" s="19">
        <f>+[1]харажат!$Q16</f>
        <v>0</v>
      </c>
      <c r="AG53" s="14" t="s">
        <v>99</v>
      </c>
      <c r="AH53" s="36" t="s">
        <v>100</v>
      </c>
      <c r="AI53" s="19">
        <f>+[1]харажат!$Q17</f>
        <v>0</v>
      </c>
      <c r="AK53" s="14" t="s">
        <v>99</v>
      </c>
      <c r="AL53" s="36" t="s">
        <v>100</v>
      </c>
      <c r="AM53" s="19">
        <f>+[1]харажат!$Q18</f>
        <v>0</v>
      </c>
      <c r="AO53" s="14" t="s">
        <v>99</v>
      </c>
      <c r="AP53" s="36" t="s">
        <v>100</v>
      </c>
      <c r="AQ53" s="19">
        <f>+[1]харажат!$Q19</f>
        <v>0</v>
      </c>
      <c r="AS53" s="14" t="s">
        <v>99</v>
      </c>
      <c r="AT53" s="36" t="s">
        <v>100</v>
      </c>
      <c r="AU53" s="19">
        <f>+[1]харажат!$Q20</f>
        <v>0</v>
      </c>
      <c r="AW53" s="14" t="s">
        <v>99</v>
      </c>
      <c r="AX53" s="36" t="s">
        <v>100</v>
      </c>
      <c r="AY53" s="19">
        <f>+[1]харажат!$Q21</f>
        <v>0</v>
      </c>
      <c r="BA53" s="14" t="s">
        <v>99</v>
      </c>
      <c r="BB53" s="36" t="s">
        <v>100</v>
      </c>
      <c r="BC53" s="19">
        <f>+[1]харажат!$Q22</f>
        <v>0</v>
      </c>
      <c r="BE53" s="14" t="s">
        <v>99</v>
      </c>
      <c r="BF53" s="36" t="s">
        <v>100</v>
      </c>
      <c r="BG53" s="19">
        <f>+[1]харажат!$Q23</f>
        <v>0</v>
      </c>
      <c r="BI53" s="14" t="s">
        <v>99</v>
      </c>
      <c r="BJ53" s="36" t="s">
        <v>100</v>
      </c>
      <c r="BK53" s="19">
        <f>+[1]харажат!$Q24</f>
        <v>0</v>
      </c>
      <c r="BM53" s="14" t="s">
        <v>99</v>
      </c>
      <c r="BN53" s="36" t="s">
        <v>100</v>
      </c>
      <c r="BO53" s="19">
        <f>+[1]харажат!$Q8</f>
        <v>12089440</v>
      </c>
      <c r="BQ53" s="14" t="s">
        <v>99</v>
      </c>
      <c r="BR53" s="36" t="s">
        <v>100</v>
      </c>
      <c r="BS53" s="16">
        <f>+C53+G53+K53+O53+S53+W53+AA53+AE53+AI53+AM53+AQ53+AU53+AY53+BC53+BG53+BK53+BO53</f>
        <v>12089440</v>
      </c>
    </row>
    <row r="54" spans="1:71" ht="14.25">
      <c r="A54" s="14" t="s">
        <v>101</v>
      </c>
      <c r="B54" s="36" t="s">
        <v>102</v>
      </c>
      <c r="C54" s="19">
        <f>+[1]харажат!$O9</f>
        <v>29279725</v>
      </c>
      <c r="E54" s="14" t="s">
        <v>101</v>
      </c>
      <c r="F54" s="36" t="s">
        <v>102</v>
      </c>
      <c r="G54" s="19">
        <f>+[1]харажат!$O10</f>
        <v>4017042</v>
      </c>
      <c r="I54" s="14" t="s">
        <v>101</v>
      </c>
      <c r="J54" s="36" t="s">
        <v>102</v>
      </c>
      <c r="K54" s="19">
        <f>+[1]харажат!$O11</f>
        <v>8845037</v>
      </c>
      <c r="M54" s="14" t="s">
        <v>101</v>
      </c>
      <c r="N54" s="36" t="s">
        <v>102</v>
      </c>
      <c r="O54" s="19">
        <f>+[1]харажат!$O12</f>
        <v>3139550</v>
      </c>
      <c r="Q54" s="14" t="s">
        <v>101</v>
      </c>
      <c r="R54" s="36" t="s">
        <v>102</v>
      </c>
      <c r="S54" s="19">
        <f>+[1]харажат!$O13</f>
        <v>3002795</v>
      </c>
      <c r="U54" s="14" t="s">
        <v>101</v>
      </c>
      <c r="V54" s="36" t="s">
        <v>102</v>
      </c>
      <c r="W54" s="19">
        <f>+[1]харажат!$O14</f>
        <v>4971966</v>
      </c>
      <c r="Y54" s="14" t="s">
        <v>101</v>
      </c>
      <c r="Z54" s="36" t="s">
        <v>102</v>
      </c>
      <c r="AA54" s="19">
        <f>+[1]харажат!$O15</f>
        <v>4600335</v>
      </c>
      <c r="AC54" s="14" t="s">
        <v>101</v>
      </c>
      <c r="AD54" s="36" t="s">
        <v>102</v>
      </c>
      <c r="AE54" s="19">
        <f>+[1]харажат!$O16</f>
        <v>3901567</v>
      </c>
      <c r="AG54" s="14" t="s">
        <v>101</v>
      </c>
      <c r="AH54" s="36" t="s">
        <v>102</v>
      </c>
      <c r="AI54" s="19">
        <f>+[1]харажат!$O17</f>
        <v>3612982</v>
      </c>
      <c r="AK54" s="14" t="s">
        <v>101</v>
      </c>
      <c r="AL54" s="36" t="s">
        <v>102</v>
      </c>
      <c r="AM54" s="19">
        <f>+[1]харажат!$O18</f>
        <v>5484259</v>
      </c>
      <c r="AO54" s="14" t="s">
        <v>101</v>
      </c>
      <c r="AP54" s="36" t="s">
        <v>102</v>
      </c>
      <c r="AQ54" s="19">
        <f>+[1]харажат!$O19</f>
        <v>6235965</v>
      </c>
      <c r="AS54" s="14" t="s">
        <v>101</v>
      </c>
      <c r="AT54" s="36" t="s">
        <v>102</v>
      </c>
      <c r="AU54" s="19">
        <f>+[1]харажат!$O20</f>
        <v>2412143</v>
      </c>
      <c r="AW54" s="14" t="s">
        <v>101</v>
      </c>
      <c r="AX54" s="36" t="s">
        <v>102</v>
      </c>
      <c r="AY54" s="19">
        <f>+[1]харажат!$O21</f>
        <v>2761738</v>
      </c>
      <c r="BA54" s="14" t="s">
        <v>101</v>
      </c>
      <c r="BB54" s="36" t="s">
        <v>102</v>
      </c>
      <c r="BC54" s="19">
        <f>+[1]харажат!$O22</f>
        <v>3180023</v>
      </c>
      <c r="BE54" s="14" t="s">
        <v>101</v>
      </c>
      <c r="BF54" s="36" t="s">
        <v>102</v>
      </c>
      <c r="BG54" s="19">
        <f>+[1]харажат!$O23</f>
        <v>5129524</v>
      </c>
      <c r="BI54" s="14" t="s">
        <v>101</v>
      </c>
      <c r="BJ54" s="36" t="s">
        <v>102</v>
      </c>
      <c r="BK54" s="19">
        <f>+[1]харажат!$O24</f>
        <v>3408630</v>
      </c>
      <c r="BM54" s="14" t="s">
        <v>101</v>
      </c>
      <c r="BN54" s="36" t="s">
        <v>102</v>
      </c>
      <c r="BO54" s="19">
        <f>+[1]харажат!$O8</f>
        <v>3543714</v>
      </c>
      <c r="BQ54" s="14" t="s">
        <v>101</v>
      </c>
      <c r="BR54" s="36" t="s">
        <v>102</v>
      </c>
      <c r="BS54" s="16">
        <f t="shared" si="3"/>
        <v>97526995</v>
      </c>
    </row>
    <row r="55" spans="1:71" ht="14.25">
      <c r="A55" s="14" t="s">
        <v>103</v>
      </c>
      <c r="B55" s="36" t="s">
        <v>104</v>
      </c>
      <c r="C55" s="19">
        <f>+[1]харажат!$S9</f>
        <v>81908</v>
      </c>
      <c r="E55" s="14" t="s">
        <v>103</v>
      </c>
      <c r="F55" s="36" t="s">
        <v>104</v>
      </c>
      <c r="G55" s="19">
        <f>+[1]харажат!$S10</f>
        <v>275069</v>
      </c>
      <c r="I55" s="14" t="s">
        <v>103</v>
      </c>
      <c r="J55" s="36" t="s">
        <v>104</v>
      </c>
      <c r="K55" s="19">
        <f>+[1]харажат!$S11</f>
        <v>170672</v>
      </c>
      <c r="M55" s="14" t="s">
        <v>103</v>
      </c>
      <c r="N55" s="36" t="s">
        <v>104</v>
      </c>
      <c r="O55" s="19">
        <f>+[1]харажат!$S12</f>
        <v>45469</v>
      </c>
      <c r="Q55" s="14" t="s">
        <v>103</v>
      </c>
      <c r="R55" s="36" t="s">
        <v>104</v>
      </c>
      <c r="S55" s="19">
        <f>+[1]харажат!$S13</f>
        <v>44000</v>
      </c>
      <c r="U55" s="14" t="s">
        <v>103</v>
      </c>
      <c r="V55" s="36" t="s">
        <v>104</v>
      </c>
      <c r="W55" s="19">
        <f>+[1]харажат!$S14</f>
        <v>191633</v>
      </c>
      <c r="Y55" s="14" t="s">
        <v>103</v>
      </c>
      <c r="Z55" s="36" t="s">
        <v>104</v>
      </c>
      <c r="AA55" s="19">
        <f>+[1]харажат!$S15</f>
        <v>0</v>
      </c>
      <c r="AC55" s="14" t="s">
        <v>103</v>
      </c>
      <c r="AD55" s="36" t="s">
        <v>104</v>
      </c>
      <c r="AE55" s="19">
        <f>+[1]харажат!$S16</f>
        <v>0</v>
      </c>
      <c r="AG55" s="14" t="s">
        <v>103</v>
      </c>
      <c r="AH55" s="36" t="s">
        <v>104</v>
      </c>
      <c r="AI55" s="19">
        <f>+[1]харажат!$S17</f>
        <v>0</v>
      </c>
      <c r="AK55" s="14" t="s">
        <v>103</v>
      </c>
      <c r="AL55" s="36" t="s">
        <v>104</v>
      </c>
      <c r="AM55" s="19">
        <f>+[1]харажат!$S18</f>
        <v>487973</v>
      </c>
      <c r="AO55" s="14" t="s">
        <v>103</v>
      </c>
      <c r="AP55" s="36" t="s">
        <v>104</v>
      </c>
      <c r="AQ55" s="19">
        <f>+[1]харажат!$S19</f>
        <v>0</v>
      </c>
      <c r="AS55" s="14" t="s">
        <v>103</v>
      </c>
      <c r="AT55" s="36" t="s">
        <v>104</v>
      </c>
      <c r="AU55" s="19">
        <f>+[1]харажат!$S20</f>
        <v>182794</v>
      </c>
      <c r="AW55" s="14" t="s">
        <v>103</v>
      </c>
      <c r="AX55" s="36" t="s">
        <v>104</v>
      </c>
      <c r="AY55" s="19">
        <f>+[1]харажат!$S21</f>
        <v>0</v>
      </c>
      <c r="BA55" s="14" t="s">
        <v>103</v>
      </c>
      <c r="BB55" s="36" t="s">
        <v>104</v>
      </c>
      <c r="BC55" s="19">
        <f>+[1]харажат!$S22</f>
        <v>0</v>
      </c>
      <c r="BE55" s="14" t="s">
        <v>103</v>
      </c>
      <c r="BF55" s="36" t="s">
        <v>104</v>
      </c>
      <c r="BG55" s="19">
        <f>+[1]харажат!$S23</f>
        <v>0</v>
      </c>
      <c r="BI55" s="14" t="s">
        <v>103</v>
      </c>
      <c r="BJ55" s="36" t="s">
        <v>104</v>
      </c>
      <c r="BK55" s="19">
        <f>+[1]харажат!$S24</f>
        <v>24000</v>
      </c>
      <c r="BM55" s="14" t="s">
        <v>103</v>
      </c>
      <c r="BN55" s="36" t="s">
        <v>104</v>
      </c>
      <c r="BO55" s="19">
        <f>+[1]харажат!$S8</f>
        <v>0</v>
      </c>
      <c r="BQ55" s="14" t="s">
        <v>103</v>
      </c>
      <c r="BR55" s="36" t="s">
        <v>104</v>
      </c>
      <c r="BS55" s="16">
        <f t="shared" si="3"/>
        <v>1503518</v>
      </c>
    </row>
    <row r="56" spans="1:71" ht="28.5">
      <c r="A56" s="14" t="s">
        <v>105</v>
      </c>
      <c r="B56" s="36" t="s">
        <v>106</v>
      </c>
      <c r="C56" s="19">
        <f>+[1]харажат!$Z9</f>
        <v>0</v>
      </c>
      <c r="E56" s="14" t="s">
        <v>105</v>
      </c>
      <c r="F56" s="36" t="s">
        <v>106</v>
      </c>
      <c r="G56" s="19">
        <f>+[1]харажат!$Z10</f>
        <v>0</v>
      </c>
      <c r="I56" s="14" t="s">
        <v>105</v>
      </c>
      <c r="J56" s="36" t="s">
        <v>106</v>
      </c>
      <c r="K56" s="19">
        <f>+[1]харажат!$Z11</f>
        <v>0</v>
      </c>
      <c r="M56" s="14" t="s">
        <v>105</v>
      </c>
      <c r="N56" s="36" t="s">
        <v>106</v>
      </c>
      <c r="O56" s="19">
        <f>+[1]харажат!$Z12</f>
        <v>0</v>
      </c>
      <c r="Q56" s="14" t="s">
        <v>105</v>
      </c>
      <c r="R56" s="36" t="s">
        <v>106</v>
      </c>
      <c r="S56" s="19">
        <f>+[1]харажат!$Z13</f>
        <v>0</v>
      </c>
      <c r="U56" s="14" t="s">
        <v>105</v>
      </c>
      <c r="V56" s="36" t="s">
        <v>106</v>
      </c>
      <c r="W56" s="19">
        <f>+[1]харажат!$Z14</f>
        <v>0</v>
      </c>
      <c r="Y56" s="14" t="s">
        <v>105</v>
      </c>
      <c r="Z56" s="36" t="s">
        <v>106</v>
      </c>
      <c r="AA56" s="19">
        <f>+[1]харажат!$Z15</f>
        <v>0</v>
      </c>
      <c r="AC56" s="14" t="s">
        <v>105</v>
      </c>
      <c r="AD56" s="36" t="s">
        <v>106</v>
      </c>
      <c r="AE56" s="19">
        <f>+[1]харажат!$Z16</f>
        <v>0</v>
      </c>
      <c r="AG56" s="14" t="s">
        <v>105</v>
      </c>
      <c r="AH56" s="36" t="s">
        <v>106</v>
      </c>
      <c r="AI56" s="19">
        <f>+[1]харажат!$Z17</f>
        <v>0</v>
      </c>
      <c r="AK56" s="14" t="s">
        <v>105</v>
      </c>
      <c r="AL56" s="36" t="s">
        <v>106</v>
      </c>
      <c r="AM56" s="19">
        <f>+[1]харажат!$Z18</f>
        <v>0</v>
      </c>
      <c r="AO56" s="14" t="s">
        <v>105</v>
      </c>
      <c r="AP56" s="36" t="s">
        <v>106</v>
      </c>
      <c r="AQ56" s="19">
        <f>+[1]харажат!$Z19</f>
        <v>0</v>
      </c>
      <c r="AS56" s="14" t="s">
        <v>105</v>
      </c>
      <c r="AT56" s="36" t="s">
        <v>106</v>
      </c>
      <c r="AU56" s="19">
        <f>+[1]харажат!$Z20</f>
        <v>0</v>
      </c>
      <c r="AW56" s="14" t="s">
        <v>105</v>
      </c>
      <c r="AX56" s="36" t="s">
        <v>106</v>
      </c>
      <c r="AY56" s="19">
        <f>+[1]харажат!$Z21</f>
        <v>0</v>
      </c>
      <c r="BA56" s="14" t="s">
        <v>105</v>
      </c>
      <c r="BB56" s="36" t="s">
        <v>106</v>
      </c>
      <c r="BC56" s="19">
        <f>+[1]харажат!$Z22</f>
        <v>0</v>
      </c>
      <c r="BE56" s="14" t="s">
        <v>105</v>
      </c>
      <c r="BF56" s="36" t="s">
        <v>106</v>
      </c>
      <c r="BG56" s="19">
        <f>+[1]харажат!$Z23</f>
        <v>0</v>
      </c>
      <c r="BI56" s="14" t="s">
        <v>105</v>
      </c>
      <c r="BJ56" s="36" t="s">
        <v>106</v>
      </c>
      <c r="BK56" s="19">
        <f>+[1]харажат!$Z24</f>
        <v>0</v>
      </c>
      <c r="BM56" s="14" t="s">
        <v>105</v>
      </c>
      <c r="BN56" s="36" t="s">
        <v>106</v>
      </c>
      <c r="BO56" s="19">
        <f>+[1]харажат!$Z8</f>
        <v>3063080</v>
      </c>
      <c r="BQ56" s="14" t="s">
        <v>105</v>
      </c>
      <c r="BR56" s="36" t="s">
        <v>106</v>
      </c>
      <c r="BS56" s="16">
        <f t="shared" si="3"/>
        <v>3063080</v>
      </c>
    </row>
    <row r="57" spans="1:71" ht="14.25">
      <c r="A57" s="14" t="s">
        <v>107</v>
      </c>
      <c r="B57" s="36" t="s">
        <v>108</v>
      </c>
      <c r="C57" s="19">
        <f>+[1]харажат!$R9</f>
        <v>0</v>
      </c>
      <c r="E57" s="14" t="s">
        <v>107</v>
      </c>
      <c r="F57" s="36" t="s">
        <v>108</v>
      </c>
      <c r="G57" s="19">
        <f>+[1]харажат!$R10</f>
        <v>0</v>
      </c>
      <c r="I57" s="14" t="s">
        <v>107</v>
      </c>
      <c r="J57" s="36" t="s">
        <v>108</v>
      </c>
      <c r="K57" s="19">
        <f>+[1]харажат!$R11</f>
        <v>0</v>
      </c>
      <c r="M57" s="14" t="s">
        <v>107</v>
      </c>
      <c r="N57" s="36" t="s">
        <v>108</v>
      </c>
      <c r="O57" s="19">
        <f>+[1]харажат!$R12</f>
        <v>0</v>
      </c>
      <c r="Q57" s="14" t="s">
        <v>107</v>
      </c>
      <c r="R57" s="36" t="s">
        <v>108</v>
      </c>
      <c r="S57" s="19">
        <f>+[1]харажат!$R13</f>
        <v>0</v>
      </c>
      <c r="U57" s="14" t="s">
        <v>107</v>
      </c>
      <c r="V57" s="36" t="s">
        <v>108</v>
      </c>
      <c r="W57" s="19">
        <f>+[1]харажат!$R14</f>
        <v>0</v>
      </c>
      <c r="Y57" s="14" t="s">
        <v>107</v>
      </c>
      <c r="Z57" s="36" t="s">
        <v>108</v>
      </c>
      <c r="AA57" s="19">
        <f>+[1]харажат!$R15</f>
        <v>0</v>
      </c>
      <c r="AC57" s="14" t="s">
        <v>107</v>
      </c>
      <c r="AD57" s="36" t="s">
        <v>108</v>
      </c>
      <c r="AE57" s="19">
        <f>+[1]харажат!$R16</f>
        <v>0</v>
      </c>
      <c r="AG57" s="14" t="s">
        <v>107</v>
      </c>
      <c r="AH57" s="36" t="s">
        <v>108</v>
      </c>
      <c r="AI57" s="19">
        <f>+[1]харажат!$R17</f>
        <v>0</v>
      </c>
      <c r="AK57" s="14" t="s">
        <v>107</v>
      </c>
      <c r="AL57" s="36" t="s">
        <v>108</v>
      </c>
      <c r="AM57" s="19">
        <f>+[1]харажат!$R18</f>
        <v>0</v>
      </c>
      <c r="AO57" s="14" t="s">
        <v>107</v>
      </c>
      <c r="AP57" s="36" t="s">
        <v>108</v>
      </c>
      <c r="AQ57" s="19">
        <f>+[1]харажат!$R19</f>
        <v>0</v>
      </c>
      <c r="AS57" s="14" t="s">
        <v>107</v>
      </c>
      <c r="AT57" s="36" t="s">
        <v>108</v>
      </c>
      <c r="AU57" s="19">
        <f>+[1]харажат!$R20</f>
        <v>0</v>
      </c>
      <c r="AW57" s="14" t="s">
        <v>107</v>
      </c>
      <c r="AX57" s="36" t="s">
        <v>108</v>
      </c>
      <c r="AY57" s="19">
        <f>+[1]харажат!$R21</f>
        <v>0</v>
      </c>
      <c r="BA57" s="14" t="s">
        <v>107</v>
      </c>
      <c r="BB57" s="36" t="s">
        <v>108</v>
      </c>
      <c r="BC57" s="19">
        <f>+[1]харажат!$R22</f>
        <v>0</v>
      </c>
      <c r="BE57" s="14" t="s">
        <v>107</v>
      </c>
      <c r="BF57" s="36" t="s">
        <v>108</v>
      </c>
      <c r="BG57" s="19">
        <f>+[1]харажат!$R23</f>
        <v>0</v>
      </c>
      <c r="BI57" s="14" t="s">
        <v>107</v>
      </c>
      <c r="BJ57" s="36" t="s">
        <v>108</v>
      </c>
      <c r="BK57" s="19">
        <f>+[1]харажат!$R24</f>
        <v>0</v>
      </c>
      <c r="BM57" s="14" t="s">
        <v>107</v>
      </c>
      <c r="BN57" s="36" t="s">
        <v>108</v>
      </c>
      <c r="BO57" s="19">
        <f>+[1]харажат!$R8</f>
        <v>2612769</v>
      </c>
      <c r="BQ57" s="14" t="s">
        <v>107</v>
      </c>
      <c r="BR57" s="36" t="s">
        <v>108</v>
      </c>
      <c r="BS57" s="16">
        <f t="shared" si="3"/>
        <v>2612769</v>
      </c>
    </row>
    <row r="58" spans="1:71" ht="14.25" customHeight="1">
      <c r="A58" s="14" t="s">
        <v>109</v>
      </c>
      <c r="B58" s="36" t="s">
        <v>110</v>
      </c>
      <c r="C58" s="19">
        <f>+[1]харажат!$T9</f>
        <v>0</v>
      </c>
      <c r="E58" s="14" t="s">
        <v>109</v>
      </c>
      <c r="F58" s="36" t="s">
        <v>110</v>
      </c>
      <c r="G58" s="19">
        <f>+[1]харажат!$T10</f>
        <v>0</v>
      </c>
      <c r="I58" s="14" t="s">
        <v>109</v>
      </c>
      <c r="J58" s="36" t="s">
        <v>110</v>
      </c>
      <c r="K58" s="19">
        <f>+[1]харажат!$T11</f>
        <v>0</v>
      </c>
      <c r="M58" s="14" t="s">
        <v>109</v>
      </c>
      <c r="N58" s="36" t="s">
        <v>110</v>
      </c>
      <c r="O58" s="19">
        <f>+[1]харажат!$T12</f>
        <v>0</v>
      </c>
      <c r="Q58" s="14" t="s">
        <v>109</v>
      </c>
      <c r="R58" s="36" t="s">
        <v>110</v>
      </c>
      <c r="S58" s="19">
        <f>+[1]харажат!$T13</f>
        <v>0</v>
      </c>
      <c r="U58" s="14" t="s">
        <v>109</v>
      </c>
      <c r="V58" s="36" t="s">
        <v>110</v>
      </c>
      <c r="W58" s="19">
        <f>+[1]харажат!$T14</f>
        <v>0</v>
      </c>
      <c r="Y58" s="14" t="s">
        <v>109</v>
      </c>
      <c r="Z58" s="36" t="s">
        <v>110</v>
      </c>
      <c r="AA58" s="19">
        <f>+[1]харажат!$T15</f>
        <v>0</v>
      </c>
      <c r="AC58" s="14" t="s">
        <v>109</v>
      </c>
      <c r="AD58" s="36" t="s">
        <v>110</v>
      </c>
      <c r="AE58" s="19">
        <f>+[1]харажат!$T16</f>
        <v>0</v>
      </c>
      <c r="AG58" s="14" t="s">
        <v>109</v>
      </c>
      <c r="AH58" s="36" t="s">
        <v>110</v>
      </c>
      <c r="AI58" s="19">
        <f>+[1]харажат!$T17</f>
        <v>0</v>
      </c>
      <c r="AK58" s="14" t="s">
        <v>109</v>
      </c>
      <c r="AL58" s="36" t="s">
        <v>110</v>
      </c>
      <c r="AM58" s="19">
        <f>+[1]харажат!$T18</f>
        <v>0</v>
      </c>
      <c r="AO58" s="14" t="s">
        <v>109</v>
      </c>
      <c r="AP58" s="36" t="s">
        <v>110</v>
      </c>
      <c r="AQ58" s="19">
        <f>+[1]харажат!$T19</f>
        <v>0</v>
      </c>
      <c r="AS58" s="14" t="s">
        <v>109</v>
      </c>
      <c r="AT58" s="36" t="s">
        <v>110</v>
      </c>
      <c r="AU58" s="19">
        <f>+[1]харажат!$T20</f>
        <v>0</v>
      </c>
      <c r="AW58" s="14" t="s">
        <v>109</v>
      </c>
      <c r="AX58" s="36" t="s">
        <v>110</v>
      </c>
      <c r="AY58" s="19">
        <f>+[1]харажат!$T21</f>
        <v>0</v>
      </c>
      <c r="BA58" s="14" t="s">
        <v>109</v>
      </c>
      <c r="BB58" s="36" t="s">
        <v>110</v>
      </c>
      <c r="BC58" s="19">
        <f>+[1]харажат!$T22</f>
        <v>0</v>
      </c>
      <c r="BE58" s="14" t="s">
        <v>109</v>
      </c>
      <c r="BF58" s="36" t="s">
        <v>110</v>
      </c>
      <c r="BG58" s="19">
        <f>+[1]харажат!$T23</f>
        <v>0</v>
      </c>
      <c r="BI58" s="14" t="s">
        <v>109</v>
      </c>
      <c r="BJ58" s="36" t="s">
        <v>110</v>
      </c>
      <c r="BK58" s="19">
        <f>+[1]харажат!$T24</f>
        <v>0</v>
      </c>
      <c r="BM58" s="14" t="s">
        <v>109</v>
      </c>
      <c r="BN58" s="36" t="s">
        <v>110</v>
      </c>
      <c r="BO58" s="19">
        <f>+[1]харажат!$T8</f>
        <v>728489</v>
      </c>
      <c r="BQ58" s="14" t="s">
        <v>109</v>
      </c>
      <c r="BR58" s="36" t="s">
        <v>110</v>
      </c>
      <c r="BS58" s="16">
        <f t="shared" si="3"/>
        <v>728489</v>
      </c>
    </row>
    <row r="59" spans="1:71" s="3" customFormat="1" ht="15">
      <c r="A59" s="22" t="s">
        <v>111</v>
      </c>
      <c r="B59" s="23" t="s">
        <v>112</v>
      </c>
      <c r="C59" s="24">
        <f>+[1]харажат!$X9</f>
        <v>5184202</v>
      </c>
      <c r="E59" s="22" t="s">
        <v>111</v>
      </c>
      <c r="F59" s="23" t="s">
        <v>112</v>
      </c>
      <c r="G59" s="24">
        <f>+[1]харажат!$X10</f>
        <v>2834744</v>
      </c>
      <c r="I59" s="22" t="s">
        <v>111</v>
      </c>
      <c r="J59" s="23" t="s">
        <v>112</v>
      </c>
      <c r="K59" s="24">
        <f>+[1]харажат!$X11</f>
        <v>3412189</v>
      </c>
      <c r="M59" s="22" t="s">
        <v>111</v>
      </c>
      <c r="N59" s="23" t="s">
        <v>112</v>
      </c>
      <c r="O59" s="24">
        <f>+[1]харажат!$X12</f>
        <v>3607060</v>
      </c>
      <c r="Q59" s="22" t="s">
        <v>111</v>
      </c>
      <c r="R59" s="23" t="s">
        <v>112</v>
      </c>
      <c r="S59" s="24">
        <f>+[1]харажат!$X13</f>
        <v>4198275</v>
      </c>
      <c r="U59" s="22" t="s">
        <v>111</v>
      </c>
      <c r="V59" s="23" t="s">
        <v>112</v>
      </c>
      <c r="W59" s="24">
        <f>+[1]харажат!$X14</f>
        <v>3872206</v>
      </c>
      <c r="Y59" s="22" t="s">
        <v>111</v>
      </c>
      <c r="Z59" s="23" t="s">
        <v>112</v>
      </c>
      <c r="AA59" s="24">
        <f>+[1]харажат!$X15</f>
        <v>4339348</v>
      </c>
      <c r="AB59" s="13"/>
      <c r="AC59" s="22" t="s">
        <v>111</v>
      </c>
      <c r="AD59" s="23" t="s">
        <v>112</v>
      </c>
      <c r="AE59" s="24">
        <f>+[1]харажат!$X16</f>
        <v>3366779</v>
      </c>
      <c r="AG59" s="22" t="s">
        <v>111</v>
      </c>
      <c r="AH59" s="23" t="s">
        <v>112</v>
      </c>
      <c r="AI59" s="24">
        <f>+[1]харажат!$X17</f>
        <v>4119429</v>
      </c>
      <c r="AK59" s="22" t="s">
        <v>111</v>
      </c>
      <c r="AL59" s="23" t="s">
        <v>112</v>
      </c>
      <c r="AM59" s="24">
        <f>+[1]харажат!$X18</f>
        <v>4135699</v>
      </c>
      <c r="AO59" s="22" t="s">
        <v>111</v>
      </c>
      <c r="AP59" s="23" t="s">
        <v>112</v>
      </c>
      <c r="AQ59" s="24">
        <f>+[1]харажат!$X19</f>
        <v>4387622</v>
      </c>
      <c r="AS59" s="22" t="s">
        <v>111</v>
      </c>
      <c r="AT59" s="23" t="s">
        <v>112</v>
      </c>
      <c r="AU59" s="24">
        <f>+[1]харажат!$X20</f>
        <v>3484337</v>
      </c>
      <c r="AW59" s="22" t="s">
        <v>111</v>
      </c>
      <c r="AX59" s="23" t="s">
        <v>112</v>
      </c>
      <c r="AY59" s="24">
        <f>+[1]харажат!$X21</f>
        <v>4207676</v>
      </c>
      <c r="BA59" s="22" t="s">
        <v>111</v>
      </c>
      <c r="BB59" s="23" t="s">
        <v>112</v>
      </c>
      <c r="BC59" s="24">
        <f>+[1]харажат!$X22</f>
        <v>4323125</v>
      </c>
      <c r="BE59" s="22" t="s">
        <v>111</v>
      </c>
      <c r="BF59" s="23" t="s">
        <v>112</v>
      </c>
      <c r="BG59" s="24">
        <f>+[1]харажат!$X23</f>
        <v>4836614</v>
      </c>
      <c r="BI59" s="22" t="s">
        <v>111</v>
      </c>
      <c r="BJ59" s="23" t="s">
        <v>112</v>
      </c>
      <c r="BK59" s="24">
        <f>+[1]харажат!$X24</f>
        <v>3420076</v>
      </c>
      <c r="BM59" s="22" t="s">
        <v>111</v>
      </c>
      <c r="BN59" s="23" t="s">
        <v>112</v>
      </c>
      <c r="BO59" s="24">
        <f>+[1]харажат!$X8</f>
        <v>42036404</v>
      </c>
      <c r="BQ59" s="22" t="s">
        <v>111</v>
      </c>
      <c r="BR59" s="23" t="s">
        <v>112</v>
      </c>
      <c r="BS59" s="16">
        <f t="shared" si="3"/>
        <v>105765785</v>
      </c>
    </row>
    <row r="60" spans="1:71" s="3" customFormat="1" ht="15" customHeight="1">
      <c r="A60" s="22">
        <v>4</v>
      </c>
      <c r="B60" s="23" t="s">
        <v>113</v>
      </c>
      <c r="C60" s="24">
        <f>+[1]харажат!$AB9</f>
        <v>16881267</v>
      </c>
      <c r="E60" s="22">
        <v>4</v>
      </c>
      <c r="F60" s="23" t="s">
        <v>113</v>
      </c>
      <c r="G60" s="24">
        <f>+[1]харажат!$AB10</f>
        <v>2858928</v>
      </c>
      <c r="I60" s="22">
        <v>4</v>
      </c>
      <c r="J60" s="23" t="s">
        <v>113</v>
      </c>
      <c r="K60" s="24">
        <f>+[1]харажат!$AB11</f>
        <v>2626453</v>
      </c>
      <c r="M60" s="22">
        <v>4</v>
      </c>
      <c r="N60" s="23" t="s">
        <v>113</v>
      </c>
      <c r="O60" s="24">
        <f>+[1]харажат!$AB12</f>
        <v>4348831</v>
      </c>
      <c r="Q60" s="22">
        <v>4</v>
      </c>
      <c r="R60" s="23" t="s">
        <v>113</v>
      </c>
      <c r="S60" s="24">
        <f>+[1]харажат!$AB13</f>
        <v>3079194</v>
      </c>
      <c r="U60" s="22">
        <v>4</v>
      </c>
      <c r="V60" s="23" t="s">
        <v>113</v>
      </c>
      <c r="W60" s="24">
        <f>+[1]харажат!$AB14</f>
        <v>4664698</v>
      </c>
      <c r="Y60" s="22">
        <v>4</v>
      </c>
      <c r="Z60" s="23" t="s">
        <v>113</v>
      </c>
      <c r="AA60" s="24">
        <f>+[1]харажат!$AB15</f>
        <v>5986640</v>
      </c>
      <c r="AB60" s="13"/>
      <c r="AC60" s="22">
        <v>4</v>
      </c>
      <c r="AD60" s="23" t="s">
        <v>113</v>
      </c>
      <c r="AE60" s="24">
        <f>+[1]харажат!$AB16</f>
        <v>3044794</v>
      </c>
      <c r="AG60" s="22">
        <v>4</v>
      </c>
      <c r="AH60" s="23" t="s">
        <v>113</v>
      </c>
      <c r="AI60" s="24">
        <f>+[1]харажат!$AB17</f>
        <v>4445759</v>
      </c>
      <c r="AK60" s="22">
        <v>4</v>
      </c>
      <c r="AL60" s="23" t="s">
        <v>113</v>
      </c>
      <c r="AM60" s="24">
        <f>+[1]харажат!$AB18</f>
        <v>5196489</v>
      </c>
      <c r="AO60" s="22">
        <v>4</v>
      </c>
      <c r="AP60" s="23" t="s">
        <v>113</v>
      </c>
      <c r="AQ60" s="24">
        <f>+[1]харажат!$AB19</f>
        <v>8422778</v>
      </c>
      <c r="AS60" s="22">
        <v>4</v>
      </c>
      <c r="AT60" s="23" t="s">
        <v>113</v>
      </c>
      <c r="AU60" s="24">
        <f>+[1]харажат!$AB20</f>
        <v>4660118</v>
      </c>
      <c r="AW60" s="22">
        <v>4</v>
      </c>
      <c r="AX60" s="23" t="s">
        <v>113</v>
      </c>
      <c r="AY60" s="24">
        <f>+[1]харажат!$AB21</f>
        <v>6635329</v>
      </c>
      <c r="BA60" s="22">
        <v>4</v>
      </c>
      <c r="BB60" s="23" t="s">
        <v>113</v>
      </c>
      <c r="BC60" s="24">
        <f>+[1]харажат!$AB22</f>
        <v>2951398</v>
      </c>
      <c r="BE60" s="22">
        <v>4</v>
      </c>
      <c r="BF60" s="23" t="s">
        <v>113</v>
      </c>
      <c r="BG60" s="24">
        <f>+[1]харажат!$AB23</f>
        <v>7838122</v>
      </c>
      <c r="BI60" s="22">
        <v>4</v>
      </c>
      <c r="BJ60" s="23" t="s">
        <v>113</v>
      </c>
      <c r="BK60" s="24">
        <f>+[1]харажат!$AB24</f>
        <v>4274130</v>
      </c>
      <c r="BM60" s="22">
        <v>4</v>
      </c>
      <c r="BN60" s="23" t="s">
        <v>113</v>
      </c>
      <c r="BO60" s="24">
        <f>+[1]харажат!$AB8</f>
        <v>0</v>
      </c>
      <c r="BQ60" s="22">
        <v>4</v>
      </c>
      <c r="BR60" s="23" t="s">
        <v>113</v>
      </c>
      <c r="BS60" s="16">
        <f t="shared" si="3"/>
        <v>87914928</v>
      </c>
    </row>
    <row r="61" spans="1:71" s="3" customFormat="1" ht="15">
      <c r="A61" s="22">
        <v>5</v>
      </c>
      <c r="B61" s="23" t="s">
        <v>114</v>
      </c>
      <c r="C61" s="24">
        <f>+[1]харажат!$AC9</f>
        <v>4228651</v>
      </c>
      <c r="E61" s="22">
        <v>5</v>
      </c>
      <c r="F61" s="23" t="s">
        <v>114</v>
      </c>
      <c r="G61" s="24">
        <f>+[1]харажат!$AC10</f>
        <v>876546</v>
      </c>
      <c r="I61" s="22">
        <v>5</v>
      </c>
      <c r="J61" s="23" t="s">
        <v>114</v>
      </c>
      <c r="K61" s="24">
        <f>+[1]харажат!$AC11</f>
        <v>1325068</v>
      </c>
      <c r="M61" s="22">
        <v>5</v>
      </c>
      <c r="N61" s="23" t="s">
        <v>114</v>
      </c>
      <c r="O61" s="24">
        <f>+[1]харажат!$AC12</f>
        <v>1584718</v>
      </c>
      <c r="Q61" s="22">
        <v>5</v>
      </c>
      <c r="R61" s="23" t="s">
        <v>114</v>
      </c>
      <c r="S61" s="24">
        <f>+[1]харажат!$AC13</f>
        <v>1306407</v>
      </c>
      <c r="U61" s="22">
        <v>5</v>
      </c>
      <c r="V61" s="23" t="s">
        <v>114</v>
      </c>
      <c r="W61" s="24">
        <f>+[1]харажат!$AC14</f>
        <v>1959174</v>
      </c>
      <c r="Y61" s="22">
        <v>5</v>
      </c>
      <c r="Z61" s="23" t="s">
        <v>114</v>
      </c>
      <c r="AA61" s="24">
        <f>+[1]харажат!$AC15</f>
        <v>2092937</v>
      </c>
      <c r="AB61" s="13"/>
      <c r="AC61" s="22">
        <v>5</v>
      </c>
      <c r="AD61" s="23" t="s">
        <v>114</v>
      </c>
      <c r="AE61" s="24">
        <f>+[1]харажат!$AC16</f>
        <v>1410733</v>
      </c>
      <c r="AG61" s="22">
        <v>5</v>
      </c>
      <c r="AH61" s="23" t="s">
        <v>114</v>
      </c>
      <c r="AI61" s="24">
        <f>+[1]харажат!$AC17</f>
        <v>1667536</v>
      </c>
      <c r="AK61" s="22">
        <v>5</v>
      </c>
      <c r="AL61" s="23" t="s">
        <v>114</v>
      </c>
      <c r="AM61" s="24">
        <f>+[1]харажат!$AC18</f>
        <v>2241332</v>
      </c>
      <c r="AO61" s="22">
        <v>5</v>
      </c>
      <c r="AP61" s="23" t="s">
        <v>114</v>
      </c>
      <c r="AQ61" s="24">
        <f>+[1]харажат!$AC19</f>
        <v>2773485</v>
      </c>
      <c r="AS61" s="22">
        <v>5</v>
      </c>
      <c r="AT61" s="23" t="s">
        <v>114</v>
      </c>
      <c r="AU61" s="24">
        <f>+[1]харажат!$AC20</f>
        <v>1288796</v>
      </c>
      <c r="AW61" s="22">
        <v>5</v>
      </c>
      <c r="AX61" s="23" t="s">
        <v>114</v>
      </c>
      <c r="AY61" s="24">
        <f>+[1]харажат!$AC21</f>
        <v>1631554</v>
      </c>
      <c r="BA61" s="22">
        <v>5</v>
      </c>
      <c r="BB61" s="23" t="s">
        <v>114</v>
      </c>
      <c r="BC61" s="24">
        <f>+[1]харажат!$AC22</f>
        <v>1390042</v>
      </c>
      <c r="BE61" s="22">
        <v>5</v>
      </c>
      <c r="BF61" s="23" t="s">
        <v>114</v>
      </c>
      <c r="BG61" s="24">
        <f>+[1]харажат!$AC23</f>
        <v>3396282</v>
      </c>
      <c r="BI61" s="22">
        <v>5</v>
      </c>
      <c r="BJ61" s="23" t="s">
        <v>114</v>
      </c>
      <c r="BK61" s="24">
        <f>+[1]харажат!$AC24</f>
        <v>1503406</v>
      </c>
      <c r="BM61" s="22">
        <v>5</v>
      </c>
      <c r="BN61" s="23" t="s">
        <v>114</v>
      </c>
      <c r="BO61" s="24">
        <f>+[1]харажат!$AC8</f>
        <v>11222290</v>
      </c>
      <c r="BQ61" s="22">
        <v>5</v>
      </c>
      <c r="BR61" s="23" t="s">
        <v>114</v>
      </c>
      <c r="BS61" s="16">
        <f t="shared" si="3"/>
        <v>41898957</v>
      </c>
    </row>
    <row r="62" spans="1:71" s="3" customFormat="1" ht="15" customHeight="1">
      <c r="A62" s="22" t="s">
        <v>115</v>
      </c>
      <c r="B62" s="23" t="s">
        <v>116</v>
      </c>
      <c r="C62" s="24">
        <f>+[1]харажат!$W9</f>
        <v>0</v>
      </c>
      <c r="E62" s="22" t="s">
        <v>115</v>
      </c>
      <c r="F62" s="23" t="s">
        <v>116</v>
      </c>
      <c r="G62" s="24">
        <f>+[1]харажат!$W10</f>
        <v>0</v>
      </c>
      <c r="I62" s="22" t="s">
        <v>115</v>
      </c>
      <c r="J62" s="23" t="s">
        <v>116</v>
      </c>
      <c r="K62" s="24">
        <f>+[1]харажат!$W11</f>
        <v>0</v>
      </c>
      <c r="M62" s="22" t="s">
        <v>115</v>
      </c>
      <c r="N62" s="23" t="s">
        <v>116</v>
      </c>
      <c r="O62" s="24">
        <f>+[1]харажат!$W12</f>
        <v>0</v>
      </c>
      <c r="Q62" s="22" t="s">
        <v>115</v>
      </c>
      <c r="R62" s="23" t="s">
        <v>116</v>
      </c>
      <c r="S62" s="24">
        <f>+[1]харажат!$W13</f>
        <v>0</v>
      </c>
      <c r="U62" s="22" t="s">
        <v>115</v>
      </c>
      <c r="V62" s="23" t="s">
        <v>116</v>
      </c>
      <c r="W62" s="24">
        <f>+[1]харажат!$W14</f>
        <v>0</v>
      </c>
      <c r="Y62" s="22" t="s">
        <v>115</v>
      </c>
      <c r="Z62" s="23" t="s">
        <v>116</v>
      </c>
      <c r="AA62" s="24">
        <f>+[1]харажат!$W15</f>
        <v>0</v>
      </c>
      <c r="AB62" s="13"/>
      <c r="AC62" s="22" t="s">
        <v>115</v>
      </c>
      <c r="AD62" s="23" t="s">
        <v>116</v>
      </c>
      <c r="AE62" s="24">
        <f>+[1]харажат!$W16</f>
        <v>0</v>
      </c>
      <c r="AG62" s="22" t="s">
        <v>115</v>
      </c>
      <c r="AH62" s="23" t="s">
        <v>116</v>
      </c>
      <c r="AI62" s="24">
        <f>+[1]харажат!$W17</f>
        <v>0</v>
      </c>
      <c r="AK62" s="22" t="s">
        <v>115</v>
      </c>
      <c r="AL62" s="23" t="s">
        <v>116</v>
      </c>
      <c r="AM62" s="24">
        <f>+[1]харажат!$W18</f>
        <v>0</v>
      </c>
      <c r="AO62" s="22" t="s">
        <v>115</v>
      </c>
      <c r="AP62" s="23" t="s">
        <v>116</v>
      </c>
      <c r="AQ62" s="24">
        <f>+[1]харажат!$W19</f>
        <v>0</v>
      </c>
      <c r="AS62" s="22" t="s">
        <v>115</v>
      </c>
      <c r="AT62" s="23" t="s">
        <v>116</v>
      </c>
      <c r="AU62" s="24">
        <f>+[1]харажат!$W20</f>
        <v>0</v>
      </c>
      <c r="AW62" s="22" t="s">
        <v>115</v>
      </c>
      <c r="AX62" s="23" t="s">
        <v>116</v>
      </c>
      <c r="AY62" s="24">
        <f>+[1]харажат!$W21</f>
        <v>0</v>
      </c>
      <c r="BA62" s="22" t="s">
        <v>115</v>
      </c>
      <c r="BB62" s="23" t="s">
        <v>116</v>
      </c>
      <c r="BC62" s="24">
        <f>+[1]харажат!$W22</f>
        <v>0</v>
      </c>
      <c r="BE62" s="22" t="s">
        <v>115</v>
      </c>
      <c r="BF62" s="23" t="s">
        <v>116</v>
      </c>
      <c r="BG62" s="24">
        <f>+[1]харажат!$W23</f>
        <v>0</v>
      </c>
      <c r="BI62" s="22" t="s">
        <v>115</v>
      </c>
      <c r="BJ62" s="23" t="s">
        <v>116</v>
      </c>
      <c r="BK62" s="24">
        <f>+[1]харажат!$W24</f>
        <v>0</v>
      </c>
      <c r="BM62" s="22" t="s">
        <v>115</v>
      </c>
      <c r="BN62" s="23" t="s">
        <v>116</v>
      </c>
      <c r="BO62" s="24">
        <f>+[1]харажат!$W8</f>
        <v>33205200</v>
      </c>
      <c r="BQ62" s="22" t="s">
        <v>115</v>
      </c>
      <c r="BR62" s="23" t="s">
        <v>116</v>
      </c>
      <c r="BS62" s="16">
        <f t="shared" si="3"/>
        <v>33205200</v>
      </c>
    </row>
    <row r="63" spans="1:71" s="3" customFormat="1" ht="15">
      <c r="A63" s="22">
        <v>7</v>
      </c>
      <c r="B63" s="23" t="s">
        <v>117</v>
      </c>
      <c r="C63" s="24">
        <f>+C64+C65+C66+C67+C68</f>
        <v>0</v>
      </c>
      <c r="E63" s="22">
        <v>7</v>
      </c>
      <c r="F63" s="23" t="s">
        <v>117</v>
      </c>
      <c r="G63" s="24">
        <f>+G64+G65+G66+G67+G68</f>
        <v>0</v>
      </c>
      <c r="I63" s="22">
        <v>7</v>
      </c>
      <c r="J63" s="23" t="s">
        <v>117</v>
      </c>
      <c r="K63" s="24">
        <f>+K64+K65+K66+K67+K68</f>
        <v>0</v>
      </c>
      <c r="M63" s="22">
        <v>7</v>
      </c>
      <c r="N63" s="23" t="s">
        <v>117</v>
      </c>
      <c r="O63" s="24">
        <f>+O64+O65+O66+O67+O68</f>
        <v>0</v>
      </c>
      <c r="Q63" s="22">
        <v>7</v>
      </c>
      <c r="R63" s="23" t="s">
        <v>117</v>
      </c>
      <c r="S63" s="24">
        <f>+S64+S65+S66+S67+S68</f>
        <v>0</v>
      </c>
      <c r="U63" s="22">
        <v>7</v>
      </c>
      <c r="V63" s="23" t="s">
        <v>117</v>
      </c>
      <c r="W63" s="24">
        <f>+W64+W65+W66+W67+W68</f>
        <v>0</v>
      </c>
      <c r="Y63" s="22">
        <v>7</v>
      </c>
      <c r="Z63" s="23" t="s">
        <v>117</v>
      </c>
      <c r="AA63" s="24">
        <f>+AA64+AA65+AA66+AA67+AA68</f>
        <v>0</v>
      </c>
      <c r="AB63" s="13"/>
      <c r="AC63" s="22">
        <v>7</v>
      </c>
      <c r="AD63" s="23" t="s">
        <v>117</v>
      </c>
      <c r="AE63" s="24">
        <f>+AE64+AE65+AE66+AE67+AE68</f>
        <v>0</v>
      </c>
      <c r="AG63" s="22">
        <v>7</v>
      </c>
      <c r="AH63" s="23" t="s">
        <v>117</v>
      </c>
      <c r="AI63" s="24">
        <f>+AI64+AI65+AI66+AI67+AI68</f>
        <v>0</v>
      </c>
      <c r="AK63" s="22">
        <v>7</v>
      </c>
      <c r="AL63" s="23" t="s">
        <v>117</v>
      </c>
      <c r="AM63" s="24">
        <f>+AM64+AM65+AM66+AM67+AM68</f>
        <v>0</v>
      </c>
      <c r="AO63" s="22">
        <v>7</v>
      </c>
      <c r="AP63" s="23" t="s">
        <v>117</v>
      </c>
      <c r="AQ63" s="24">
        <f>+AQ64+AQ65+AQ66+AQ67+AQ68</f>
        <v>0</v>
      </c>
      <c r="AS63" s="22">
        <v>7</v>
      </c>
      <c r="AT63" s="23" t="s">
        <v>117</v>
      </c>
      <c r="AU63" s="24">
        <f>+AU64+AU65+AU66+AU67+AU68</f>
        <v>0</v>
      </c>
      <c r="AW63" s="22">
        <v>7</v>
      </c>
      <c r="AX63" s="23" t="s">
        <v>117</v>
      </c>
      <c r="AY63" s="24">
        <f>+AY64+AY65+AY66+AY67+AY68</f>
        <v>0</v>
      </c>
      <c r="BA63" s="22">
        <v>7</v>
      </c>
      <c r="BB63" s="23" t="s">
        <v>117</v>
      </c>
      <c r="BC63" s="24">
        <f>+BC64+BC65+BC66+BC67+BC68</f>
        <v>0</v>
      </c>
      <c r="BE63" s="22">
        <v>7</v>
      </c>
      <c r="BF63" s="23" t="s">
        <v>117</v>
      </c>
      <c r="BG63" s="24">
        <f>+BG64+BG65+BG66+BG67+BG68</f>
        <v>0</v>
      </c>
      <c r="BI63" s="22">
        <v>7</v>
      </c>
      <c r="BJ63" s="23" t="s">
        <v>117</v>
      </c>
      <c r="BK63" s="24">
        <f>+BK64+BK65+BK66+BK67+BK68</f>
        <v>0</v>
      </c>
      <c r="BM63" s="22">
        <v>7</v>
      </c>
      <c r="BN63" s="23" t="s">
        <v>117</v>
      </c>
      <c r="BO63" s="24">
        <f>+BO64+BO65+BO66+BO67+BO68</f>
        <v>26637549</v>
      </c>
      <c r="BQ63" s="22">
        <v>7</v>
      </c>
      <c r="BR63" s="23" t="s">
        <v>117</v>
      </c>
      <c r="BS63" s="24">
        <f>+BS64+BS65+BS66+BS67+BS68</f>
        <v>26637549</v>
      </c>
    </row>
    <row r="64" spans="1:71" ht="14.25">
      <c r="A64" s="14" t="s">
        <v>118</v>
      </c>
      <c r="B64" s="36" t="s">
        <v>119</v>
      </c>
      <c r="C64" s="19">
        <f>+[1]харажат!$M9</f>
        <v>0</v>
      </c>
      <c r="E64" s="14" t="s">
        <v>118</v>
      </c>
      <c r="F64" s="36" t="s">
        <v>119</v>
      </c>
      <c r="G64" s="19">
        <f>+[1]харажат!$M10</f>
        <v>0</v>
      </c>
      <c r="I64" s="14" t="s">
        <v>118</v>
      </c>
      <c r="J64" s="36" t="s">
        <v>119</v>
      </c>
      <c r="K64" s="19">
        <f>+[1]харажат!$M11</f>
        <v>0</v>
      </c>
      <c r="M64" s="14" t="s">
        <v>118</v>
      </c>
      <c r="N64" s="36" t="s">
        <v>119</v>
      </c>
      <c r="O64" s="19">
        <f>+[1]харажат!$M12</f>
        <v>0</v>
      </c>
      <c r="Q64" s="14" t="s">
        <v>118</v>
      </c>
      <c r="R64" s="36" t="s">
        <v>119</v>
      </c>
      <c r="S64" s="19">
        <f>+[1]харажат!$M13</f>
        <v>0</v>
      </c>
      <c r="U64" s="14" t="s">
        <v>118</v>
      </c>
      <c r="V64" s="36" t="s">
        <v>119</v>
      </c>
      <c r="W64" s="19">
        <f>+[1]харажат!$M14</f>
        <v>0</v>
      </c>
      <c r="Y64" s="14" t="s">
        <v>118</v>
      </c>
      <c r="Z64" s="36" t="s">
        <v>119</v>
      </c>
      <c r="AA64" s="19">
        <f>+[1]харажат!$M15</f>
        <v>0</v>
      </c>
      <c r="AC64" s="14" t="s">
        <v>118</v>
      </c>
      <c r="AD64" s="36" t="s">
        <v>119</v>
      </c>
      <c r="AE64" s="19">
        <f>+[1]харажат!$M16</f>
        <v>0</v>
      </c>
      <c r="AG64" s="14" t="s">
        <v>118</v>
      </c>
      <c r="AH64" s="36" t="s">
        <v>119</v>
      </c>
      <c r="AI64" s="19">
        <f>+[1]харажат!$M17</f>
        <v>0</v>
      </c>
      <c r="AK64" s="14" t="s">
        <v>118</v>
      </c>
      <c r="AL64" s="36" t="s">
        <v>119</v>
      </c>
      <c r="AM64" s="19">
        <f>+[1]харажат!$M18</f>
        <v>0</v>
      </c>
      <c r="AO64" s="14" t="s">
        <v>118</v>
      </c>
      <c r="AP64" s="36" t="s">
        <v>119</v>
      </c>
      <c r="AQ64" s="19">
        <f>+[1]харажат!$M19</f>
        <v>0</v>
      </c>
      <c r="AS64" s="14" t="s">
        <v>118</v>
      </c>
      <c r="AT64" s="36" t="s">
        <v>119</v>
      </c>
      <c r="AU64" s="19">
        <f>+[1]харажат!$M20</f>
        <v>0</v>
      </c>
      <c r="AW64" s="14" t="s">
        <v>118</v>
      </c>
      <c r="AX64" s="36" t="s">
        <v>119</v>
      </c>
      <c r="AY64" s="19">
        <f>+[1]харажат!$M21</f>
        <v>0</v>
      </c>
      <c r="BA64" s="14" t="s">
        <v>118</v>
      </c>
      <c r="BB64" s="36" t="s">
        <v>119</v>
      </c>
      <c r="BC64" s="19">
        <f>+[1]харажат!$M22</f>
        <v>0</v>
      </c>
      <c r="BE64" s="14" t="s">
        <v>118</v>
      </c>
      <c r="BF64" s="36" t="s">
        <v>119</v>
      </c>
      <c r="BG64" s="19">
        <f>+[1]харажат!$M23</f>
        <v>0</v>
      </c>
      <c r="BI64" s="14" t="s">
        <v>118</v>
      </c>
      <c r="BJ64" s="36" t="s">
        <v>119</v>
      </c>
      <c r="BK64" s="19">
        <f>+[1]харажат!$M24</f>
        <v>0</v>
      </c>
      <c r="BM64" s="14" t="s">
        <v>118</v>
      </c>
      <c r="BN64" s="36" t="s">
        <v>119</v>
      </c>
      <c r="BO64" s="19">
        <f>+[1]харажат!$M8</f>
        <v>1428250</v>
      </c>
      <c r="BQ64" s="14" t="s">
        <v>118</v>
      </c>
      <c r="BR64" s="36" t="s">
        <v>119</v>
      </c>
      <c r="BS64" s="16">
        <f t="shared" ref="BS64:BS69" si="4">+C64+G64+K64+O64+S64+W64+AA64+AE64+AI64+AM64+AQ64+AU64+AY64+BC64+BG64+BK64+BO64</f>
        <v>1428250</v>
      </c>
    </row>
    <row r="65" spans="1:71" ht="14.25">
      <c r="A65" s="14" t="s">
        <v>120</v>
      </c>
      <c r="B65" s="36" t="s">
        <v>121</v>
      </c>
      <c r="C65" s="19">
        <f>+[1]харажат!$AF9</f>
        <v>0</v>
      </c>
      <c r="E65" s="14" t="s">
        <v>120</v>
      </c>
      <c r="F65" s="36" t="s">
        <v>121</v>
      </c>
      <c r="G65" s="19">
        <f>+[1]харажат!$AF10</f>
        <v>0</v>
      </c>
      <c r="I65" s="14" t="s">
        <v>120</v>
      </c>
      <c r="J65" s="36" t="s">
        <v>121</v>
      </c>
      <c r="K65" s="19">
        <f>+[1]харажат!$AF11</f>
        <v>0</v>
      </c>
      <c r="M65" s="14" t="s">
        <v>120</v>
      </c>
      <c r="N65" s="36" t="s">
        <v>121</v>
      </c>
      <c r="O65" s="19">
        <f>+[1]харажат!$AF12</f>
        <v>0</v>
      </c>
      <c r="Q65" s="14" t="s">
        <v>120</v>
      </c>
      <c r="R65" s="36" t="s">
        <v>121</v>
      </c>
      <c r="S65" s="19">
        <f>+[1]харажат!$AF13</f>
        <v>0</v>
      </c>
      <c r="U65" s="14" t="s">
        <v>120</v>
      </c>
      <c r="V65" s="36" t="s">
        <v>121</v>
      </c>
      <c r="W65" s="19">
        <f>+[1]харажат!$AF14</f>
        <v>0</v>
      </c>
      <c r="Y65" s="14" t="s">
        <v>120</v>
      </c>
      <c r="Z65" s="36" t="s">
        <v>121</v>
      </c>
      <c r="AA65" s="19">
        <f>+[1]харажат!$AF15</f>
        <v>0</v>
      </c>
      <c r="AC65" s="14" t="s">
        <v>120</v>
      </c>
      <c r="AD65" s="36" t="s">
        <v>121</v>
      </c>
      <c r="AE65" s="19">
        <f>+[1]харажат!$AF16</f>
        <v>0</v>
      </c>
      <c r="AG65" s="14" t="s">
        <v>120</v>
      </c>
      <c r="AH65" s="36" t="s">
        <v>121</v>
      </c>
      <c r="AI65" s="19">
        <f>+[1]харажат!$AF17</f>
        <v>0</v>
      </c>
      <c r="AK65" s="14" t="s">
        <v>120</v>
      </c>
      <c r="AL65" s="36" t="s">
        <v>121</v>
      </c>
      <c r="AM65" s="19">
        <f>+[1]харажат!$AF18</f>
        <v>0</v>
      </c>
      <c r="AO65" s="14" t="s">
        <v>120</v>
      </c>
      <c r="AP65" s="36" t="s">
        <v>121</v>
      </c>
      <c r="AQ65" s="19">
        <f>+[1]харажат!$AF19</f>
        <v>0</v>
      </c>
      <c r="AS65" s="14" t="s">
        <v>120</v>
      </c>
      <c r="AT65" s="36" t="s">
        <v>121</v>
      </c>
      <c r="AU65" s="19">
        <f>+[1]харажат!$AF20</f>
        <v>0</v>
      </c>
      <c r="AW65" s="14" t="s">
        <v>120</v>
      </c>
      <c r="AX65" s="36" t="s">
        <v>121</v>
      </c>
      <c r="AY65" s="19">
        <f>+[1]харажат!$AF21</f>
        <v>0</v>
      </c>
      <c r="BA65" s="14" t="s">
        <v>120</v>
      </c>
      <c r="BB65" s="36" t="s">
        <v>121</v>
      </c>
      <c r="BC65" s="19">
        <f>+[1]харажат!$AF22</f>
        <v>0</v>
      </c>
      <c r="BE65" s="14" t="s">
        <v>120</v>
      </c>
      <c r="BF65" s="36" t="s">
        <v>121</v>
      </c>
      <c r="BG65" s="19">
        <f>+[1]харажат!$AF23</f>
        <v>0</v>
      </c>
      <c r="BI65" s="14" t="s">
        <v>120</v>
      </c>
      <c r="BJ65" s="36" t="s">
        <v>121</v>
      </c>
      <c r="BK65" s="19">
        <f>+[1]харажат!$AF24</f>
        <v>0</v>
      </c>
      <c r="BM65" s="14" t="s">
        <v>120</v>
      </c>
      <c r="BN65" s="36" t="s">
        <v>121</v>
      </c>
      <c r="BO65" s="19">
        <f>+[1]харажат!$AF8</f>
        <v>12958185</v>
      </c>
      <c r="BQ65" s="14" t="s">
        <v>120</v>
      </c>
      <c r="BR65" s="36" t="s">
        <v>121</v>
      </c>
      <c r="BS65" s="16">
        <f t="shared" si="4"/>
        <v>12958185</v>
      </c>
    </row>
    <row r="66" spans="1:71" ht="14.25">
      <c r="A66" s="14" t="s">
        <v>122</v>
      </c>
      <c r="B66" s="36" t="s">
        <v>123</v>
      </c>
      <c r="C66" s="19">
        <f>+[1]харажат!$L9</f>
        <v>0</v>
      </c>
      <c r="E66" s="14" t="s">
        <v>122</v>
      </c>
      <c r="F66" s="36" t="s">
        <v>123</v>
      </c>
      <c r="G66" s="19">
        <f>+[1]харажат!$L10</f>
        <v>0</v>
      </c>
      <c r="I66" s="14" t="s">
        <v>122</v>
      </c>
      <c r="J66" s="36" t="s">
        <v>123</v>
      </c>
      <c r="K66" s="19">
        <f>+[1]харажат!$L11</f>
        <v>0</v>
      </c>
      <c r="M66" s="14" t="s">
        <v>122</v>
      </c>
      <c r="N66" s="36" t="s">
        <v>123</v>
      </c>
      <c r="O66" s="19">
        <f>+[1]харажат!$L12</f>
        <v>0</v>
      </c>
      <c r="Q66" s="14" t="s">
        <v>122</v>
      </c>
      <c r="R66" s="36" t="s">
        <v>123</v>
      </c>
      <c r="S66" s="19">
        <f>+[1]харажат!$L13</f>
        <v>0</v>
      </c>
      <c r="U66" s="14" t="s">
        <v>122</v>
      </c>
      <c r="V66" s="36" t="s">
        <v>123</v>
      </c>
      <c r="W66" s="19">
        <f>+[1]харажат!$L14</f>
        <v>0</v>
      </c>
      <c r="Y66" s="14" t="s">
        <v>122</v>
      </c>
      <c r="Z66" s="36" t="s">
        <v>123</v>
      </c>
      <c r="AA66" s="19">
        <f>+[1]харажат!$L15</f>
        <v>0</v>
      </c>
      <c r="AC66" s="14" t="s">
        <v>122</v>
      </c>
      <c r="AD66" s="36" t="s">
        <v>123</v>
      </c>
      <c r="AE66" s="19">
        <f>+[1]харажат!$L16</f>
        <v>0</v>
      </c>
      <c r="AG66" s="14" t="s">
        <v>122</v>
      </c>
      <c r="AH66" s="36" t="s">
        <v>123</v>
      </c>
      <c r="AI66" s="19">
        <f>+[1]харажат!$L17</f>
        <v>0</v>
      </c>
      <c r="AK66" s="14" t="s">
        <v>122</v>
      </c>
      <c r="AL66" s="36" t="s">
        <v>123</v>
      </c>
      <c r="AM66" s="19">
        <f>+[1]харажат!$L18</f>
        <v>0</v>
      </c>
      <c r="AO66" s="14" t="s">
        <v>122</v>
      </c>
      <c r="AP66" s="36" t="s">
        <v>123</v>
      </c>
      <c r="AQ66" s="19">
        <f>+[1]харажат!$L19</f>
        <v>0</v>
      </c>
      <c r="AS66" s="14" t="s">
        <v>122</v>
      </c>
      <c r="AT66" s="36" t="s">
        <v>123</v>
      </c>
      <c r="AU66" s="19">
        <f>+[1]харажат!$L20</f>
        <v>0</v>
      </c>
      <c r="AW66" s="14" t="s">
        <v>122</v>
      </c>
      <c r="AX66" s="36" t="s">
        <v>123</v>
      </c>
      <c r="AY66" s="19">
        <f>+[1]харажат!$L21</f>
        <v>0</v>
      </c>
      <c r="BA66" s="14" t="s">
        <v>122</v>
      </c>
      <c r="BB66" s="36" t="s">
        <v>123</v>
      </c>
      <c r="BC66" s="19">
        <f>+[1]харажат!$L22</f>
        <v>0</v>
      </c>
      <c r="BE66" s="14" t="s">
        <v>122</v>
      </c>
      <c r="BF66" s="36" t="s">
        <v>123</v>
      </c>
      <c r="BG66" s="19">
        <f>+[1]харажат!$L23</f>
        <v>0</v>
      </c>
      <c r="BI66" s="14" t="s">
        <v>122</v>
      </c>
      <c r="BJ66" s="36" t="s">
        <v>123</v>
      </c>
      <c r="BK66" s="19">
        <f>+[1]харажат!$L24</f>
        <v>0</v>
      </c>
      <c r="BM66" s="14" t="s">
        <v>122</v>
      </c>
      <c r="BN66" s="36" t="s">
        <v>123</v>
      </c>
      <c r="BO66" s="19">
        <f>+[1]харажат!$L8</f>
        <v>20273</v>
      </c>
      <c r="BQ66" s="14" t="s">
        <v>122</v>
      </c>
      <c r="BR66" s="36" t="s">
        <v>123</v>
      </c>
      <c r="BS66" s="16">
        <f t="shared" si="4"/>
        <v>20273</v>
      </c>
    </row>
    <row r="67" spans="1:71" ht="14.25">
      <c r="A67" s="14" t="s">
        <v>124</v>
      </c>
      <c r="B67" s="37" t="s">
        <v>125</v>
      </c>
      <c r="C67" s="19">
        <f>+[1]харажат!$AE9</f>
        <v>0</v>
      </c>
      <c r="E67" s="14" t="s">
        <v>124</v>
      </c>
      <c r="F67" s="37" t="s">
        <v>125</v>
      </c>
      <c r="G67" s="19">
        <f>+[1]харажат!$AE10</f>
        <v>0</v>
      </c>
      <c r="I67" s="14" t="s">
        <v>124</v>
      </c>
      <c r="J67" s="37" t="s">
        <v>125</v>
      </c>
      <c r="K67" s="19">
        <f>+[1]харажат!$AE11</f>
        <v>0</v>
      </c>
      <c r="M67" s="14" t="s">
        <v>124</v>
      </c>
      <c r="N67" s="37" t="s">
        <v>125</v>
      </c>
      <c r="O67" s="19">
        <f>+[1]харажат!$AE12</f>
        <v>0</v>
      </c>
      <c r="Q67" s="14" t="s">
        <v>124</v>
      </c>
      <c r="R67" s="37" t="s">
        <v>125</v>
      </c>
      <c r="S67" s="19">
        <f>+[1]харажат!$AE13</f>
        <v>0</v>
      </c>
      <c r="U67" s="14" t="s">
        <v>124</v>
      </c>
      <c r="V67" s="37" t="s">
        <v>125</v>
      </c>
      <c r="W67" s="19">
        <f>+[1]харажат!$AE14</f>
        <v>0</v>
      </c>
      <c r="Y67" s="14" t="s">
        <v>124</v>
      </c>
      <c r="Z67" s="37" t="s">
        <v>125</v>
      </c>
      <c r="AA67" s="19">
        <f>+[1]харажат!$AE15</f>
        <v>0</v>
      </c>
      <c r="AC67" s="14" t="s">
        <v>124</v>
      </c>
      <c r="AD67" s="37" t="s">
        <v>125</v>
      </c>
      <c r="AE67" s="19">
        <f>+[1]харажат!$AE16</f>
        <v>0</v>
      </c>
      <c r="AG67" s="14" t="s">
        <v>124</v>
      </c>
      <c r="AH67" s="37" t="s">
        <v>125</v>
      </c>
      <c r="AI67" s="19">
        <f>+[1]харажат!$AE17</f>
        <v>0</v>
      </c>
      <c r="AK67" s="14" t="s">
        <v>124</v>
      </c>
      <c r="AL67" s="37" t="s">
        <v>125</v>
      </c>
      <c r="AM67" s="19">
        <f>+[1]харажат!$AE18</f>
        <v>0</v>
      </c>
      <c r="AO67" s="14" t="s">
        <v>124</v>
      </c>
      <c r="AP67" s="37" t="s">
        <v>125</v>
      </c>
      <c r="AQ67" s="19">
        <f>+[1]харажат!$AE19</f>
        <v>0</v>
      </c>
      <c r="AS67" s="14" t="s">
        <v>124</v>
      </c>
      <c r="AT67" s="37" t="s">
        <v>125</v>
      </c>
      <c r="AU67" s="19">
        <f>+[1]харажат!$AE20</f>
        <v>0</v>
      </c>
      <c r="AW67" s="14" t="s">
        <v>124</v>
      </c>
      <c r="AX67" s="37" t="s">
        <v>125</v>
      </c>
      <c r="AY67" s="19">
        <f>+[1]харажат!$AE21</f>
        <v>0</v>
      </c>
      <c r="BA67" s="14" t="s">
        <v>124</v>
      </c>
      <c r="BB67" s="37" t="s">
        <v>125</v>
      </c>
      <c r="BC67" s="19">
        <f>+[1]харажат!$AE22</f>
        <v>0</v>
      </c>
      <c r="BE67" s="14" t="s">
        <v>124</v>
      </c>
      <c r="BF67" s="37" t="s">
        <v>125</v>
      </c>
      <c r="BG67" s="19">
        <f>+[1]харажат!$AE23</f>
        <v>0</v>
      </c>
      <c r="BI67" s="14" t="s">
        <v>124</v>
      </c>
      <c r="BJ67" s="37" t="s">
        <v>125</v>
      </c>
      <c r="BK67" s="19">
        <f>+[1]харажат!$AE24</f>
        <v>0</v>
      </c>
      <c r="BM67" s="14" t="s">
        <v>124</v>
      </c>
      <c r="BN67" s="37" t="s">
        <v>125</v>
      </c>
      <c r="BO67" s="19">
        <f>+[1]харажат!$AE8</f>
        <v>2337214</v>
      </c>
      <c r="BQ67" s="14" t="s">
        <v>124</v>
      </c>
      <c r="BR67" s="37" t="s">
        <v>125</v>
      </c>
      <c r="BS67" s="16">
        <f t="shared" si="4"/>
        <v>2337214</v>
      </c>
    </row>
    <row r="68" spans="1:71" ht="14.25">
      <c r="A68" s="14" t="s">
        <v>126</v>
      </c>
      <c r="B68" s="36" t="s">
        <v>127</v>
      </c>
      <c r="C68" s="19">
        <f>+[1]харажат!$AD9</f>
        <v>0</v>
      </c>
      <c r="E68" s="14" t="s">
        <v>126</v>
      </c>
      <c r="F68" s="36" t="s">
        <v>127</v>
      </c>
      <c r="G68" s="19">
        <f>+[1]харажат!$AD10</f>
        <v>0</v>
      </c>
      <c r="I68" s="14" t="s">
        <v>126</v>
      </c>
      <c r="J68" s="36" t="s">
        <v>127</v>
      </c>
      <c r="K68" s="19">
        <f>+[1]харажат!$AD11</f>
        <v>0</v>
      </c>
      <c r="M68" s="14" t="s">
        <v>126</v>
      </c>
      <c r="N68" s="36" t="s">
        <v>127</v>
      </c>
      <c r="O68" s="19">
        <f>+[1]харажат!$AD12</f>
        <v>0</v>
      </c>
      <c r="Q68" s="14" t="s">
        <v>126</v>
      </c>
      <c r="R68" s="36" t="s">
        <v>127</v>
      </c>
      <c r="S68" s="19">
        <f>+[1]харажат!$AD13</f>
        <v>0</v>
      </c>
      <c r="U68" s="14" t="s">
        <v>126</v>
      </c>
      <c r="V68" s="36" t="s">
        <v>127</v>
      </c>
      <c r="W68" s="19">
        <f>+[1]харажат!$AD14</f>
        <v>0</v>
      </c>
      <c r="Y68" s="14" t="s">
        <v>126</v>
      </c>
      <c r="Z68" s="36" t="s">
        <v>127</v>
      </c>
      <c r="AA68" s="19">
        <f>+[1]харажат!$AD15</f>
        <v>0</v>
      </c>
      <c r="AC68" s="14" t="s">
        <v>126</v>
      </c>
      <c r="AD68" s="36" t="s">
        <v>127</v>
      </c>
      <c r="AE68" s="19">
        <f>+[1]харажат!$AD16</f>
        <v>0</v>
      </c>
      <c r="AG68" s="14" t="s">
        <v>126</v>
      </c>
      <c r="AH68" s="36" t="s">
        <v>127</v>
      </c>
      <c r="AI68" s="19">
        <f>+[1]харажат!$AD17</f>
        <v>0</v>
      </c>
      <c r="AK68" s="14" t="s">
        <v>126</v>
      </c>
      <c r="AL68" s="36" t="s">
        <v>127</v>
      </c>
      <c r="AM68" s="19">
        <f>+[1]харажат!$AD18</f>
        <v>0</v>
      </c>
      <c r="AO68" s="14" t="s">
        <v>126</v>
      </c>
      <c r="AP68" s="36" t="s">
        <v>127</v>
      </c>
      <c r="AQ68" s="19">
        <f>+[1]харажат!$AD19</f>
        <v>0</v>
      </c>
      <c r="AS68" s="14" t="s">
        <v>126</v>
      </c>
      <c r="AT68" s="36" t="s">
        <v>127</v>
      </c>
      <c r="AU68" s="19">
        <f>+[1]харажат!$AD20</f>
        <v>0</v>
      </c>
      <c r="AW68" s="14" t="s">
        <v>126</v>
      </c>
      <c r="AX68" s="36" t="s">
        <v>127</v>
      </c>
      <c r="AY68" s="19">
        <f>+[1]харажат!$AD21</f>
        <v>0</v>
      </c>
      <c r="BA68" s="14" t="s">
        <v>126</v>
      </c>
      <c r="BB68" s="36" t="s">
        <v>127</v>
      </c>
      <c r="BC68" s="19">
        <f>+[1]харажат!$AD22</f>
        <v>0</v>
      </c>
      <c r="BE68" s="14" t="s">
        <v>126</v>
      </c>
      <c r="BF68" s="36" t="s">
        <v>127</v>
      </c>
      <c r="BG68" s="19">
        <f>+[1]харажат!$AD23</f>
        <v>0</v>
      </c>
      <c r="BI68" s="14" t="s">
        <v>126</v>
      </c>
      <c r="BJ68" s="36" t="s">
        <v>127</v>
      </c>
      <c r="BK68" s="19">
        <f>+[1]харажат!$AD24</f>
        <v>0</v>
      </c>
      <c r="BM68" s="14" t="s">
        <v>126</v>
      </c>
      <c r="BN68" s="36" t="s">
        <v>127</v>
      </c>
      <c r="BO68" s="19">
        <f>+[1]харажат!$AD8</f>
        <v>9893627</v>
      </c>
      <c r="BQ68" s="14" t="s">
        <v>126</v>
      </c>
      <c r="BR68" s="36" t="s">
        <v>127</v>
      </c>
      <c r="BS68" s="16">
        <f t="shared" si="4"/>
        <v>9893627</v>
      </c>
    </row>
    <row r="69" spans="1:71" ht="15" thickBot="1">
      <c r="A69" s="38"/>
      <c r="B69" s="39"/>
      <c r="C69" s="21"/>
      <c r="E69" s="38"/>
      <c r="F69" s="39"/>
      <c r="G69" s="21"/>
      <c r="I69" s="38"/>
      <c r="J69" s="39"/>
      <c r="K69" s="21"/>
      <c r="M69" s="38"/>
      <c r="N69" s="39"/>
      <c r="O69" s="21"/>
      <c r="Q69" s="38"/>
      <c r="R69" s="39"/>
      <c r="S69" s="21"/>
      <c r="U69" s="38"/>
      <c r="V69" s="39"/>
      <c r="W69" s="21"/>
      <c r="Y69" s="38"/>
      <c r="Z69" s="39"/>
      <c r="AA69" s="21"/>
      <c r="AC69" s="38"/>
      <c r="AD69" s="39"/>
      <c r="AE69" s="21"/>
      <c r="AG69" s="38"/>
      <c r="AH69" s="39"/>
      <c r="AI69" s="21"/>
      <c r="AK69" s="38"/>
      <c r="AL69" s="39"/>
      <c r="AM69" s="21"/>
      <c r="AO69" s="38"/>
      <c r="AP69" s="39"/>
      <c r="AQ69" s="21"/>
      <c r="AS69" s="38"/>
      <c r="AT69" s="39"/>
      <c r="AU69" s="21"/>
      <c r="AW69" s="38"/>
      <c r="AX69" s="39"/>
      <c r="AY69" s="21"/>
      <c r="BA69" s="38"/>
      <c r="BB69" s="39"/>
      <c r="BC69" s="21"/>
      <c r="BE69" s="38"/>
      <c r="BF69" s="39"/>
      <c r="BG69" s="21"/>
      <c r="BI69" s="38"/>
      <c r="BJ69" s="39"/>
      <c r="BK69" s="21"/>
      <c r="BM69" s="38"/>
      <c r="BN69" s="39"/>
      <c r="BO69" s="21"/>
      <c r="BQ69" s="38"/>
      <c r="BR69" s="39"/>
      <c r="BS69" s="16">
        <f t="shared" si="4"/>
        <v>0</v>
      </c>
    </row>
    <row r="70" spans="1:71" ht="15.75" thickBot="1">
      <c r="A70" s="28"/>
      <c r="B70" s="40" t="s">
        <v>128</v>
      </c>
      <c r="C70" s="29">
        <f>+C37+C46+C59+C60+C61+C62+C63</f>
        <v>427093774</v>
      </c>
      <c r="E70" s="28"/>
      <c r="F70" s="40" t="s">
        <v>128</v>
      </c>
      <c r="G70" s="29">
        <f>+G37+G46+G59+G60+G61+G62+G63</f>
        <v>88531180</v>
      </c>
      <c r="I70" s="28"/>
      <c r="J70" s="40" t="s">
        <v>128</v>
      </c>
      <c r="K70" s="29">
        <f>+K37+K46+K59+K60+K61+K62+K63</f>
        <v>133831849</v>
      </c>
      <c r="M70" s="28"/>
      <c r="N70" s="40" t="s">
        <v>128</v>
      </c>
      <c r="O70" s="29">
        <f>+O37+O46+O59+O60+O61+O62+O63</f>
        <v>160056529</v>
      </c>
      <c r="Q70" s="28"/>
      <c r="R70" s="40" t="s">
        <v>128</v>
      </c>
      <c r="S70" s="29">
        <f>+S37+S46+S59+S60+S61+S62+S63</f>
        <v>131947156</v>
      </c>
      <c r="U70" s="28"/>
      <c r="V70" s="40" t="s">
        <v>128</v>
      </c>
      <c r="W70" s="29">
        <f>+W37+W46+W59+W60+W61+W62+W63</f>
        <v>197876537</v>
      </c>
      <c r="Y70" s="28"/>
      <c r="Z70" s="40" t="s">
        <v>128</v>
      </c>
      <c r="AA70" s="29">
        <f>+AA37+AA46+AA59+AA60+AA61+AA62+AA63</f>
        <v>211386617</v>
      </c>
      <c r="AC70" s="28"/>
      <c r="AD70" s="40" t="s">
        <v>128</v>
      </c>
      <c r="AE70" s="29">
        <f>+AE37+AE46+AE59+AE60+AE61+AE62+AE63</f>
        <v>142484041</v>
      </c>
      <c r="AG70" s="28"/>
      <c r="AH70" s="40" t="s">
        <v>128</v>
      </c>
      <c r="AI70" s="29">
        <f>+AI37+AI46+AI59+AI60+AI61+AI62+AI63</f>
        <v>168421135</v>
      </c>
      <c r="AK70" s="28"/>
      <c r="AL70" s="40" t="s">
        <v>128</v>
      </c>
      <c r="AM70" s="29">
        <f>+AM37+AM46+AM59+AM60+AM61+AM62+AM63</f>
        <v>226374485</v>
      </c>
      <c r="AO70" s="28"/>
      <c r="AP70" s="40" t="s">
        <v>128</v>
      </c>
      <c r="AQ70" s="29">
        <f>+AQ37+AQ46+AQ59+AQ60+AQ61+AQ62+AQ63</f>
        <v>280121983</v>
      </c>
      <c r="AS70" s="28"/>
      <c r="AT70" s="40" t="s">
        <v>128</v>
      </c>
      <c r="AU70" s="29">
        <f>+AU37+AU46+AU59+AU60+AU61+AU62+AU63</f>
        <v>130168437</v>
      </c>
      <c r="AW70" s="28"/>
      <c r="AX70" s="40" t="s">
        <v>128</v>
      </c>
      <c r="AY70" s="29">
        <f>+AY37+AY46+AY59+AY60+AY61+AY62+AY63</f>
        <v>164786934</v>
      </c>
      <c r="BA70" s="28"/>
      <c r="BB70" s="40" t="s">
        <v>128</v>
      </c>
      <c r="BC70" s="29">
        <f>+BC37+BC46+BC59+BC60+BC61+BC62+BC63</f>
        <v>140394288</v>
      </c>
      <c r="BE70" s="28"/>
      <c r="BF70" s="40" t="s">
        <v>128</v>
      </c>
      <c r="BG70" s="29">
        <f>+BG37+BG46+BG59+BG60+BG61+BG62+BG63</f>
        <v>343024506</v>
      </c>
      <c r="BI70" s="28"/>
      <c r="BJ70" s="40" t="s">
        <v>128</v>
      </c>
      <c r="BK70" s="29">
        <f>+BK37+BK46+BK59+BK60+BK61+BK62+BK63</f>
        <v>151839740</v>
      </c>
      <c r="BM70" s="28"/>
      <c r="BN70" s="40" t="s">
        <v>128</v>
      </c>
      <c r="BO70" s="29">
        <f>+BO37+BO46+BO59+BO60+BO61+BO62+BO63</f>
        <v>933455423</v>
      </c>
      <c r="BQ70" s="28"/>
      <c r="BR70" s="40" t="s">
        <v>128</v>
      </c>
      <c r="BS70" s="29">
        <f>+BS37+BS46+BS59+BS60+BS61+BS62+BS63</f>
        <v>4031794614</v>
      </c>
    </row>
    <row r="71" spans="1:71" ht="15.75" thickBot="1">
      <c r="A71" s="5"/>
      <c r="B71" s="40" t="s">
        <v>73</v>
      </c>
      <c r="C71" s="29">
        <f>C70</f>
        <v>427093774</v>
      </c>
      <c r="E71" s="5"/>
      <c r="F71" s="40" t="s">
        <v>73</v>
      </c>
      <c r="G71" s="29">
        <f>G70</f>
        <v>88531180</v>
      </c>
      <c r="I71" s="5"/>
      <c r="J71" s="40" t="s">
        <v>73</v>
      </c>
      <c r="K71" s="29">
        <f>K70</f>
        <v>133831849</v>
      </c>
      <c r="M71" s="5"/>
      <c r="N71" s="40" t="s">
        <v>73</v>
      </c>
      <c r="O71" s="29">
        <f>O70</f>
        <v>160056529</v>
      </c>
      <c r="Q71" s="5"/>
      <c r="R71" s="40" t="s">
        <v>73</v>
      </c>
      <c r="S71" s="29">
        <f>S70</f>
        <v>131947156</v>
      </c>
      <c r="U71" s="5"/>
      <c r="V71" s="40" t="s">
        <v>73</v>
      </c>
      <c r="W71" s="29">
        <f>W70</f>
        <v>197876537</v>
      </c>
      <c r="Y71" s="5"/>
      <c r="Z71" s="40" t="s">
        <v>73</v>
      </c>
      <c r="AA71" s="29">
        <f>AA70</f>
        <v>211386617</v>
      </c>
      <c r="AC71" s="5"/>
      <c r="AD71" s="40" t="s">
        <v>73</v>
      </c>
      <c r="AE71" s="29">
        <f>AE70</f>
        <v>142484041</v>
      </c>
      <c r="AG71" s="5"/>
      <c r="AH71" s="40" t="s">
        <v>73</v>
      </c>
      <c r="AI71" s="29">
        <f>AI70</f>
        <v>168421135</v>
      </c>
      <c r="AK71" s="5"/>
      <c r="AL71" s="40" t="s">
        <v>73</v>
      </c>
      <c r="AM71" s="29">
        <f>AM70</f>
        <v>226374485</v>
      </c>
      <c r="AO71" s="5"/>
      <c r="AP71" s="40" t="s">
        <v>73</v>
      </c>
      <c r="AQ71" s="29">
        <f>AQ70</f>
        <v>280121983</v>
      </c>
      <c r="AS71" s="5"/>
      <c r="AT71" s="40" t="s">
        <v>73</v>
      </c>
      <c r="AU71" s="29">
        <f>AU70</f>
        <v>130168437</v>
      </c>
      <c r="AW71" s="5"/>
      <c r="AX71" s="40" t="s">
        <v>73</v>
      </c>
      <c r="AY71" s="29">
        <f>AY70</f>
        <v>164786934</v>
      </c>
      <c r="BA71" s="5"/>
      <c r="BB71" s="40" t="s">
        <v>73</v>
      </c>
      <c r="BC71" s="29">
        <f>BC70</f>
        <v>140394288</v>
      </c>
      <c r="BE71" s="5"/>
      <c r="BF71" s="40" t="s">
        <v>73</v>
      </c>
      <c r="BG71" s="29">
        <f>BG70</f>
        <v>343024506</v>
      </c>
      <c r="BI71" s="5"/>
      <c r="BJ71" s="40" t="s">
        <v>73</v>
      </c>
      <c r="BK71" s="29">
        <f>BK70</f>
        <v>151839740</v>
      </c>
      <c r="BM71" s="5"/>
      <c r="BN71" s="40" t="s">
        <v>73</v>
      </c>
      <c r="BO71" s="29">
        <f>BO70</f>
        <v>933455423</v>
      </c>
      <c r="BQ71" s="5"/>
      <c r="BR71" s="40" t="s">
        <v>73</v>
      </c>
      <c r="BS71" s="29">
        <f>BS70</f>
        <v>4031794614</v>
      </c>
    </row>
    <row r="72" spans="1:71" ht="15.75" thickBot="1">
      <c r="A72" s="41"/>
      <c r="B72" s="42" t="s">
        <v>129</v>
      </c>
      <c r="C72" s="43">
        <f>+'[1]ОКН илова 2019'!$C11</f>
        <v>1935910</v>
      </c>
      <c r="E72" s="41"/>
      <c r="F72" s="42" t="s">
        <v>129</v>
      </c>
      <c r="G72" s="43">
        <f>+'[1]ОКН илова 2019'!$C12</f>
        <v>398432</v>
      </c>
      <c r="I72" s="41"/>
      <c r="J72" s="42" t="s">
        <v>129</v>
      </c>
      <c r="K72" s="43">
        <f>+'[1]ОКН илова 2019'!$C13</f>
        <v>513538</v>
      </c>
      <c r="M72" s="41"/>
      <c r="N72" s="42" t="s">
        <v>129</v>
      </c>
      <c r="O72" s="43">
        <f>+'[1]ОКН илова 2019'!$C14</f>
        <v>651473</v>
      </c>
      <c r="Q72" s="41"/>
      <c r="R72" s="42" t="s">
        <v>129</v>
      </c>
      <c r="S72" s="43">
        <f>+'[1]ОКН илова 2019'!$C15</f>
        <v>551062</v>
      </c>
      <c r="U72" s="41"/>
      <c r="V72" s="42" t="s">
        <v>129</v>
      </c>
      <c r="W72" s="43">
        <f>+'[1]ОКН илова 2019'!$C16</f>
        <v>685853</v>
      </c>
      <c r="Y72" s="41"/>
      <c r="Z72" s="42" t="s">
        <v>129</v>
      </c>
      <c r="AA72" s="43">
        <f>+'[1]ОКН илова 2019'!$C17</f>
        <v>710553</v>
      </c>
      <c r="AC72" s="41"/>
      <c r="AD72" s="42" t="s">
        <v>129</v>
      </c>
      <c r="AE72" s="43">
        <f>+'[1]ОКН илова 2019'!$C18</f>
        <v>448642</v>
      </c>
      <c r="AG72" s="41"/>
      <c r="AH72" s="42" t="s">
        <v>129</v>
      </c>
      <c r="AI72" s="43">
        <f>+'[1]ОКН илова 2019'!$C19</f>
        <v>617932</v>
      </c>
      <c r="AK72" s="41"/>
      <c r="AL72" s="42" t="s">
        <v>129</v>
      </c>
      <c r="AM72" s="43">
        <f>+'[1]ОКН илова 2019'!$C20</f>
        <v>774835</v>
      </c>
      <c r="AO72" s="41"/>
      <c r="AP72" s="42" t="s">
        <v>129</v>
      </c>
      <c r="AQ72" s="43">
        <f>+'[1]ОКН илова 2019'!$C21</f>
        <v>935838</v>
      </c>
      <c r="AS72" s="41"/>
      <c r="AT72" s="42" t="s">
        <v>129</v>
      </c>
      <c r="AU72" s="43">
        <f>+'[1]ОКН илова 2019'!$C22</f>
        <v>566374</v>
      </c>
      <c r="AW72" s="41"/>
      <c r="AX72" s="42" t="s">
        <v>129</v>
      </c>
      <c r="AY72" s="43">
        <f>+'[1]ОКН илова 2019'!$C23</f>
        <v>660971</v>
      </c>
      <c r="BA72" s="41"/>
      <c r="BB72" s="42" t="s">
        <v>129</v>
      </c>
      <c r="BC72" s="43">
        <f>+'[1]ОКН илова 2019'!$C24</f>
        <v>474470</v>
      </c>
      <c r="BE72" s="41"/>
      <c r="BF72" s="42" t="s">
        <v>129</v>
      </c>
      <c r="BG72" s="43">
        <f>+'[1]ОКН илова 2019'!$C25</f>
        <v>860437</v>
      </c>
      <c r="BI72" s="41"/>
      <c r="BJ72" s="42" t="s">
        <v>129</v>
      </c>
      <c r="BK72" s="43">
        <f>+'[1]ОКН илова 2019'!$C26</f>
        <v>549862</v>
      </c>
      <c r="BM72" s="41"/>
      <c r="BN72" s="42" t="s">
        <v>129</v>
      </c>
      <c r="BO72" s="43">
        <f>+'[1]ОКН илова 2019'!$C10</f>
        <v>17579818</v>
      </c>
      <c r="BQ72" s="41"/>
      <c r="BR72" s="42" t="s">
        <v>129</v>
      </c>
      <c r="BS72" s="44">
        <f>+C72+G72+K72+O72+S72+W72+AA72+AE72+AI72+AM72+AQ72+AU72+AY72+BC72+BG72+BK72+BO72</f>
        <v>28916000</v>
      </c>
    </row>
    <row r="73" spans="1:71" s="45" customFormat="1" ht="15.75">
      <c r="B73" s="46"/>
      <c r="C73" s="47">
        <f>+C71-C35</f>
        <v>0</v>
      </c>
      <c r="F73" s="46"/>
      <c r="G73" s="47">
        <f>+G71-G35</f>
        <v>0</v>
      </c>
      <c r="J73" s="46"/>
      <c r="K73" s="47">
        <f>+K71-K35</f>
        <v>0</v>
      </c>
      <c r="N73" s="46"/>
      <c r="O73" s="47">
        <f>+O71-O35</f>
        <v>0</v>
      </c>
      <c r="R73" s="46"/>
      <c r="S73" s="47">
        <f>+S71-S35</f>
        <v>0</v>
      </c>
      <c r="V73" s="46"/>
      <c r="W73" s="47">
        <f>+W71-W35</f>
        <v>0</v>
      </c>
      <c r="Z73" s="46"/>
      <c r="AA73" s="47">
        <f>+AA71-AA35</f>
        <v>0</v>
      </c>
      <c r="AD73" s="46"/>
      <c r="AE73" s="47">
        <f>+AE71-AE35</f>
        <v>0</v>
      </c>
      <c r="AH73" s="46"/>
      <c r="AI73" s="47">
        <f>+AI71-AI35</f>
        <v>0</v>
      </c>
      <c r="AL73" s="46"/>
      <c r="AM73" s="47">
        <f>+AM71-AM35</f>
        <v>0</v>
      </c>
      <c r="AP73" s="46"/>
      <c r="AQ73" s="47">
        <f>+AQ71-AQ35</f>
        <v>0</v>
      </c>
      <c r="AT73" s="46"/>
      <c r="AU73" s="47">
        <f>+AU71-AU35</f>
        <v>0</v>
      </c>
      <c r="AX73" s="46"/>
      <c r="AY73" s="47">
        <f>+AY71-AY35</f>
        <v>0</v>
      </c>
      <c r="BB73" s="46"/>
      <c r="BC73" s="47">
        <f>+BC71-BC35</f>
        <v>0</v>
      </c>
      <c r="BF73" s="46"/>
      <c r="BG73" s="47">
        <f>+BG71-BG35</f>
        <v>0</v>
      </c>
      <c r="BJ73" s="46"/>
      <c r="BK73" s="47">
        <f>+BK71-BK35</f>
        <v>0</v>
      </c>
      <c r="BN73" s="46"/>
      <c r="BO73" s="47">
        <f>+BO71-BO35</f>
        <v>0</v>
      </c>
      <c r="BR73" s="46"/>
      <c r="BS73" s="47">
        <f>+BS71-BS35</f>
        <v>0</v>
      </c>
    </row>
    <row r="74" spans="1:71" ht="15.75">
      <c r="B74" s="48"/>
      <c r="C74" s="34"/>
      <c r="F74" s="48"/>
      <c r="G74" s="34"/>
      <c r="J74" s="48"/>
      <c r="K74" s="34"/>
      <c r="N74" s="48"/>
      <c r="O74" s="34"/>
      <c r="R74" s="48"/>
      <c r="S74" s="34"/>
      <c r="V74" s="48"/>
      <c r="W74" s="34"/>
      <c r="Z74" s="48"/>
      <c r="AA74" s="34"/>
      <c r="AD74" s="48"/>
      <c r="AE74" s="34"/>
      <c r="AH74" s="48"/>
      <c r="AI74" s="34"/>
      <c r="AL74" s="48"/>
      <c r="AM74" s="34"/>
      <c r="AP74" s="48"/>
      <c r="AQ74" s="34"/>
      <c r="AT74" s="48"/>
      <c r="AU74" s="34"/>
      <c r="AX74" s="48"/>
      <c r="AY74" s="34"/>
      <c r="BB74" s="48"/>
      <c r="BC74" s="34"/>
      <c r="BF74" s="48"/>
      <c r="BG74" s="34"/>
      <c r="BJ74" s="48"/>
      <c r="BK74" s="34"/>
      <c r="BN74" s="48"/>
      <c r="BO74" s="34"/>
      <c r="BR74" s="48"/>
      <c r="BS74" s="34"/>
    </row>
    <row r="75" spans="1:71" ht="15.75">
      <c r="B75" s="49" t="s">
        <v>130</v>
      </c>
      <c r="F75" s="49" t="s">
        <v>130</v>
      </c>
      <c r="J75" s="49" t="s">
        <v>130</v>
      </c>
      <c r="N75" s="49" t="s">
        <v>130</v>
      </c>
      <c r="R75" s="49" t="s">
        <v>130</v>
      </c>
      <c r="V75" s="49" t="s">
        <v>130</v>
      </c>
      <c r="Z75" s="49" t="s">
        <v>130</v>
      </c>
      <c r="AD75" s="49" t="s">
        <v>130</v>
      </c>
      <c r="AH75" s="49" t="s">
        <v>130</v>
      </c>
      <c r="AL75" s="49" t="s">
        <v>130</v>
      </c>
      <c r="AP75" s="49" t="s">
        <v>130</v>
      </c>
      <c r="AT75" s="49" t="s">
        <v>130</v>
      </c>
      <c r="AX75" s="49" t="s">
        <v>130</v>
      </c>
      <c r="BB75" s="49" t="s">
        <v>130</v>
      </c>
      <c r="BF75" s="49" t="s">
        <v>130</v>
      </c>
      <c r="BJ75" s="49" t="s">
        <v>130</v>
      </c>
      <c r="BN75" s="49" t="s">
        <v>130</v>
      </c>
      <c r="BR75" s="49" t="s">
        <v>130</v>
      </c>
    </row>
    <row r="76" spans="1:71" ht="15.75">
      <c r="B76" s="49" t="s">
        <v>131</v>
      </c>
      <c r="C76" s="49"/>
      <c r="F76" s="49" t="s">
        <v>131</v>
      </c>
      <c r="G76" s="49"/>
      <c r="J76" s="49" t="s">
        <v>131</v>
      </c>
      <c r="K76" s="49"/>
      <c r="N76" s="49" t="s">
        <v>131</v>
      </c>
      <c r="O76" s="49"/>
      <c r="R76" s="49" t="s">
        <v>131</v>
      </c>
      <c r="S76" s="49"/>
      <c r="V76" s="49" t="s">
        <v>131</v>
      </c>
      <c r="W76" s="49"/>
      <c r="Z76" s="49" t="s">
        <v>131</v>
      </c>
      <c r="AA76" s="49"/>
      <c r="AD76" s="49" t="s">
        <v>131</v>
      </c>
      <c r="AE76" s="49"/>
      <c r="AH76" s="49" t="s">
        <v>131</v>
      </c>
      <c r="AI76" s="49"/>
      <c r="AL76" s="49" t="s">
        <v>131</v>
      </c>
      <c r="AM76" s="49"/>
      <c r="AP76" s="49" t="s">
        <v>131</v>
      </c>
      <c r="AQ76" s="49"/>
      <c r="AT76" s="49" t="s">
        <v>131</v>
      </c>
      <c r="AU76" s="49"/>
      <c r="AX76" s="49" t="s">
        <v>131</v>
      </c>
      <c r="AY76" s="49"/>
      <c r="BB76" s="49" t="s">
        <v>131</v>
      </c>
      <c r="BC76" s="49"/>
      <c r="BF76" s="49" t="s">
        <v>131</v>
      </c>
      <c r="BG76" s="49"/>
      <c r="BJ76" s="49" t="s">
        <v>131</v>
      </c>
      <c r="BK76" s="49"/>
      <c r="BN76" s="49" t="s">
        <v>131</v>
      </c>
      <c r="BO76" s="49"/>
      <c r="BR76" s="49" t="s">
        <v>131</v>
      </c>
      <c r="BS76" s="49"/>
    </row>
    <row r="82" spans="3:71">
      <c r="C82" s="34">
        <f>+C71-C35</f>
        <v>0</v>
      </c>
      <c r="G82" s="34">
        <f t="shared" ref="G82" si="5">+G71-G35</f>
        <v>0</v>
      </c>
      <c r="K82" s="34">
        <f t="shared" ref="K82" si="6">+K71-K35</f>
        <v>0</v>
      </c>
      <c r="O82" s="34">
        <f t="shared" ref="O82" si="7">+O71-O35</f>
        <v>0</v>
      </c>
      <c r="S82" s="34">
        <f t="shared" ref="S82" si="8">+S71-S35</f>
        <v>0</v>
      </c>
      <c r="W82" s="34">
        <f t="shared" ref="W82" si="9">+W71-W35</f>
        <v>0</v>
      </c>
      <c r="AA82" s="34">
        <f t="shared" ref="AA82" si="10">+AA71-AA35</f>
        <v>0</v>
      </c>
      <c r="AE82" s="34">
        <f t="shared" ref="AE82" si="11">+AE71-AE35</f>
        <v>0</v>
      </c>
      <c r="AI82" s="34">
        <f t="shared" ref="AI82" si="12">+AI71-AI35</f>
        <v>0</v>
      </c>
      <c r="AM82" s="34">
        <f t="shared" ref="AM82" si="13">+AM71-AM35</f>
        <v>0</v>
      </c>
      <c r="AQ82" s="34">
        <f t="shared" ref="AQ82" si="14">+AQ71-AQ35</f>
        <v>0</v>
      </c>
      <c r="AU82" s="34">
        <f t="shared" ref="AU82" si="15">+AU71-AU35</f>
        <v>0</v>
      </c>
      <c r="AY82" s="34">
        <f t="shared" ref="AY82" si="16">+AY71-AY35</f>
        <v>0</v>
      </c>
      <c r="BC82" s="34">
        <f t="shared" ref="BC82" si="17">+BC71-BC35</f>
        <v>0</v>
      </c>
      <c r="BG82" s="34">
        <f t="shared" ref="BG82" si="18">+BG71-BG35</f>
        <v>0</v>
      </c>
      <c r="BK82" s="34">
        <f t="shared" ref="BK82" si="19">+BK71-BK35</f>
        <v>0</v>
      </c>
      <c r="BO82" s="34">
        <f t="shared" ref="BO82" si="20">+BO71-BO35</f>
        <v>0</v>
      </c>
      <c r="BS82" s="34">
        <f t="shared" ref="BS82" si="21">+BS71-BS35</f>
        <v>0</v>
      </c>
    </row>
  </sheetData>
  <mergeCells count="36">
    <mergeCell ref="A2:C2"/>
    <mergeCell ref="E2:G2"/>
    <mergeCell ref="I2:K2"/>
    <mergeCell ref="M2:O2"/>
    <mergeCell ref="Q2:S2"/>
    <mergeCell ref="BM2:BO2"/>
    <mergeCell ref="BQ2:BS2"/>
    <mergeCell ref="Y2:AA2"/>
    <mergeCell ref="AC2:AE2"/>
    <mergeCell ref="AG2:AI2"/>
    <mergeCell ref="AK2:AM2"/>
    <mergeCell ref="AO2:AQ2"/>
    <mergeCell ref="AS2:AU2"/>
    <mergeCell ref="U3:W3"/>
    <mergeCell ref="AW2:AY2"/>
    <mergeCell ref="BA2:BC2"/>
    <mergeCell ref="BE2:BG2"/>
    <mergeCell ref="BI2:BK2"/>
    <mergeCell ref="U2:W2"/>
    <mergeCell ref="A3:C3"/>
    <mergeCell ref="E3:G3"/>
    <mergeCell ref="I3:K3"/>
    <mergeCell ref="M3:O3"/>
    <mergeCell ref="Q3:S3"/>
    <mergeCell ref="BQ3:BS3"/>
    <mergeCell ref="Y3:AA3"/>
    <mergeCell ref="AC3:AE3"/>
    <mergeCell ref="AG3:AI3"/>
    <mergeCell ref="AK3:AM3"/>
    <mergeCell ref="AO3:AQ3"/>
    <mergeCell ref="AS3:AU3"/>
    <mergeCell ref="AW3:AY3"/>
    <mergeCell ref="BA3:BC3"/>
    <mergeCell ref="BE3:BG3"/>
    <mergeCell ref="BI3:BK3"/>
    <mergeCell ref="BM3:BO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2019-12-11T15:27:22Z</dcterms:modified>
</cp:coreProperties>
</file>