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2018 " sheetId="1" r:id="rId1"/>
    <sheet name="2019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68" i="2" l="1"/>
  <c r="D67" i="2"/>
  <c r="D66" i="2"/>
  <c r="D65" i="2"/>
  <c r="D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3" i="2"/>
  <c r="D32" i="2"/>
  <c r="D29" i="2"/>
  <c r="D28" i="2"/>
  <c r="D27" i="2"/>
  <c r="D26" i="2"/>
  <c r="D25" i="2"/>
  <c r="D23" i="2"/>
  <c r="D22" i="2"/>
  <c r="D21" i="2"/>
  <c r="D20" i="2"/>
  <c r="D19" i="2"/>
  <c r="D18" i="2"/>
  <c r="D17" i="2"/>
  <c r="D15" i="2"/>
  <c r="D14" i="2"/>
  <c r="D13" i="2"/>
  <c r="D11" i="2"/>
  <c r="D10" i="2"/>
  <c r="D9" i="2"/>
  <c r="D8" i="2"/>
  <c r="D7" i="2"/>
  <c r="D37" i="2" l="1"/>
  <c r="D12" i="2"/>
  <c r="D6" i="2"/>
  <c r="D16" i="2"/>
  <c r="D24" i="2"/>
  <c r="D46" i="2"/>
  <c r="D63" i="2"/>
  <c r="D70" i="2" l="1"/>
  <c r="D71" i="2" s="1"/>
  <c r="D31" i="2"/>
  <c r="D34" i="2" s="1"/>
  <c r="D35" i="2" s="1"/>
  <c r="D64" i="1" l="1"/>
  <c r="D63" i="1"/>
  <c r="D62" i="1"/>
  <c r="D61" i="1"/>
  <c r="D59" i="1" s="1"/>
  <c r="D60" i="1"/>
  <c r="D58" i="1"/>
  <c r="D57" i="1"/>
  <c r="D56" i="1"/>
  <c r="D55" i="1"/>
  <c r="D54" i="1"/>
  <c r="D53" i="1"/>
  <c r="D52" i="1"/>
  <c r="D51" i="1"/>
  <c r="D50" i="1"/>
  <c r="D49" i="1"/>
  <c r="D47" i="1" s="1"/>
  <c r="D48" i="1"/>
  <c r="D46" i="1"/>
  <c r="D45" i="1"/>
  <c r="D44" i="1"/>
  <c r="D43" i="1"/>
  <c r="D42" i="1"/>
  <c r="D41" i="1"/>
  <c r="D40" i="1"/>
  <c r="D39" i="1"/>
  <c r="D34" i="1"/>
  <c r="D33" i="1"/>
  <c r="D30" i="1"/>
  <c r="D29" i="1"/>
  <c r="D28" i="1"/>
  <c r="D27" i="1"/>
  <c r="D26" i="1"/>
  <c r="D24" i="1"/>
  <c r="D23" i="1"/>
  <c r="D22" i="1"/>
  <c r="D21" i="1"/>
  <c r="D20" i="1"/>
  <c r="D19" i="1"/>
  <c r="D17" i="1"/>
  <c r="D16" i="1"/>
  <c r="D15" i="1"/>
  <c r="D14" i="1"/>
  <c r="D12" i="1"/>
  <c r="D11" i="1"/>
  <c r="D10" i="1"/>
  <c r="D9" i="1"/>
  <c r="D8" i="1"/>
  <c r="D7" i="1"/>
  <c r="D13" i="1" l="1"/>
  <c r="D38" i="1"/>
  <c r="D66" i="1" s="1"/>
  <c r="D67" i="1" s="1"/>
  <c r="D18" i="1"/>
  <c r="D25" i="1"/>
  <c r="D6" i="1"/>
  <c r="D32" i="1" l="1"/>
  <c r="D35" i="1"/>
  <c r="D36" i="1" s="1"/>
</calcChain>
</file>

<file path=xl/sharedStrings.xml><?xml version="1.0" encoding="utf-8"?>
<sst xmlns="http://schemas.openxmlformats.org/spreadsheetml/2006/main" count="237" uniqueCount="117">
  <si>
    <t>Самарқанд вилояти маҳаллий бюджетининг</t>
  </si>
  <si>
    <t xml:space="preserve">2018 йил параметрлари </t>
  </si>
  <si>
    <t>(минг сўмда)</t>
  </si>
  <si>
    <t>т/р</t>
  </si>
  <si>
    <t>ДАРОМАДЛАР</t>
  </si>
  <si>
    <t>Параметрлари</t>
  </si>
  <si>
    <t>Тўғри солиқлар-жами</t>
  </si>
  <si>
    <t>1.1</t>
  </si>
  <si>
    <t>Юридик шахслардан олинадиган фойда солиғи</t>
  </si>
  <si>
    <t>1.2</t>
  </si>
  <si>
    <t>Савдо ва умумий овқатланиш  корхоналари учун ягона солиқ тўловидан Давлат бюджетига ажратмалар</t>
  </si>
  <si>
    <t>1.3</t>
  </si>
  <si>
    <t>Ягона солиқ тўловидан Давлат бюджетига ажратмалар, шу жумладан кичик корхона ва микрофирмалар бўйича</t>
  </si>
  <si>
    <t>1.4</t>
  </si>
  <si>
    <t>Жисмоний шахслардан олинадиган даромад солиғи</t>
  </si>
  <si>
    <t>1.5</t>
  </si>
  <si>
    <t>Тадбиркорлик фаолияти билан шуғулланувчи юридик ва жисмоний шахслардан олинадиган қатъий белгиланган даромад солиғи</t>
  </si>
  <si>
    <t>1.6</t>
  </si>
  <si>
    <t>Ободонлаштириш ва ижтимоий инфратузилмани ривожлантириш солиғи</t>
  </si>
  <si>
    <t>Эгри солиқлар-жами</t>
  </si>
  <si>
    <t>2.1</t>
  </si>
  <si>
    <t>Қўшилган қиймат солиғи</t>
  </si>
  <si>
    <t>2.2</t>
  </si>
  <si>
    <t>Акциз солиғи</t>
  </si>
  <si>
    <t>2.3</t>
  </si>
  <si>
    <t>Давлат божи</t>
  </si>
  <si>
    <t>2.4</t>
  </si>
  <si>
    <t>Транспорт воситалари учун бензин, дизел ёқилғиси ва газ истеъмол қилганлик  учун солиқ</t>
  </si>
  <si>
    <t>Ресурс тўловлари ва мол-мулкига солинадиган солиқлар-жами</t>
  </si>
  <si>
    <t>3.1</t>
  </si>
  <si>
    <t>Юридик шахсларнинг мол-мулкига солинадиган солиқ</t>
  </si>
  <si>
    <t>3.2</t>
  </si>
  <si>
    <t>Жисмоний шахсларнинг мол-мулкига солинадиган солиқ</t>
  </si>
  <si>
    <t>3.3</t>
  </si>
  <si>
    <t>Юридик шахслар ер солиғи</t>
  </si>
  <si>
    <t>3.4</t>
  </si>
  <si>
    <t>Жисмоний шахслардан олинадиган ер солиғи</t>
  </si>
  <si>
    <t>3.5</t>
  </si>
  <si>
    <t>Ягона ер солиғи</t>
  </si>
  <si>
    <t>3.6</t>
  </si>
  <si>
    <t>Сув ресурсларидан фойдаланганлик учун солиқ</t>
  </si>
  <si>
    <t>4</t>
  </si>
  <si>
    <t>Бошқа даромадлар-жами</t>
  </si>
  <si>
    <t>4.1</t>
  </si>
  <si>
    <t>Жарималар</t>
  </si>
  <si>
    <t>4.2</t>
  </si>
  <si>
    <t>ЎзР ИИВ Йўл ҳаракати хавфсизлиги Бош бошқармаси ва унинг ҳудудий бўлинмалари томонидан ундириладиган йиғимлар</t>
  </si>
  <si>
    <t>4.3</t>
  </si>
  <si>
    <t>Бозорлар даромадидан тушум</t>
  </si>
  <si>
    <t>4.4</t>
  </si>
  <si>
    <t>Маҳаллий йиғимлар</t>
  </si>
  <si>
    <t>4.5</t>
  </si>
  <si>
    <t>Бошқа тушумлар</t>
  </si>
  <si>
    <t>Даромадлар жами</t>
  </si>
  <si>
    <t>Ижтимоий соҳа учун трансфертлар - жами</t>
  </si>
  <si>
    <t>Республика бюджетидан ўтказиб бериладиган даромад</t>
  </si>
  <si>
    <t>Даромадлар ҳаммаси</t>
  </si>
  <si>
    <t>Б А Л А Н С</t>
  </si>
  <si>
    <t>ХАРАЖАТЛАР</t>
  </si>
  <si>
    <t>1</t>
  </si>
  <si>
    <t>Ижтимоий соҳа ва аҳолини ижтимоий ҳимоялаш харажатлар - жами</t>
  </si>
  <si>
    <t>Умумий таълим</t>
  </si>
  <si>
    <t>Кадрлар тайёрлаш</t>
  </si>
  <si>
    <t>Соғлиқни сақлаш</t>
  </si>
  <si>
    <t>Маданият ва оммавий ахборот воситалари</t>
  </si>
  <si>
    <t>Спорт</t>
  </si>
  <si>
    <t>Фан</t>
  </si>
  <si>
    <t>1.7</t>
  </si>
  <si>
    <t>Ижтимоий таъминот</t>
  </si>
  <si>
    <t>Болали оилаларга ва кам таъминланган оилаларга нафақалар</t>
  </si>
  <si>
    <t>2</t>
  </si>
  <si>
    <t>Иқтисодиётга харажатлар-жами</t>
  </si>
  <si>
    <t>Қишлоқ ва сув хўжалиги ташкилотлари</t>
  </si>
  <si>
    <t>Ободонлаштириш</t>
  </si>
  <si>
    <t>Дренаж ишлари билан боғлиқ харажатлар</t>
  </si>
  <si>
    <t>Уй-жой коммунал хўжалиги вазирлигининг худудий бўлимларини сақлаш харажатлари</t>
  </si>
  <si>
    <t>2.5</t>
  </si>
  <si>
    <t>"Тоза ҳудуд" Давлат унитар корхонаси</t>
  </si>
  <si>
    <t>2.6</t>
  </si>
  <si>
    <t>Кўп хонадонли уй-жой фондига туташ ҳудудларни ободонлаштириш</t>
  </si>
  <si>
    <t>2.7</t>
  </si>
  <si>
    <t>Иситиш қозонхоналари ва иситиш тизимларини капитал таъмирлаш</t>
  </si>
  <si>
    <t>3</t>
  </si>
  <si>
    <t>Давлат бошқарув органларини сақлаш</t>
  </si>
  <si>
    <t>Фуқароларнинг ўзини ўзи бошқариш органларини сақлаш</t>
  </si>
  <si>
    <t>Заҳира жамғармаси</t>
  </si>
  <si>
    <t>6</t>
  </si>
  <si>
    <t>Марказлаштирилган инвестицияларни молиялаштиришга харажатлар</t>
  </si>
  <si>
    <t>Бошқа харажатлар-жами</t>
  </si>
  <si>
    <t>7.1</t>
  </si>
  <si>
    <t>Ижтимоий кўникма марказлари</t>
  </si>
  <si>
    <t>7.2</t>
  </si>
  <si>
    <t>Қабуллар уйини сақлаш харажатлари</t>
  </si>
  <si>
    <t>7.3</t>
  </si>
  <si>
    <t>Давлат мукофотларини тўлаш бўйича харажатлар</t>
  </si>
  <si>
    <t>7.4</t>
  </si>
  <si>
    <t>Маҳаллий бюджетдан молиялаштириладиган бошқа муассасалар ва тадбирлар</t>
  </si>
  <si>
    <t>7.5</t>
  </si>
  <si>
    <t>Чет эл кредитларини қоплаш</t>
  </si>
  <si>
    <t>Харажатлар ҳаммаси</t>
  </si>
  <si>
    <t>Айланма касса маблағлари меъёри</t>
  </si>
  <si>
    <t xml:space="preserve">2019 йил параметрлари </t>
  </si>
  <si>
    <t>Ер қаъридан фойдаланганлик учун солиқ (норуда материаллари)</t>
  </si>
  <si>
    <t>3.7</t>
  </si>
  <si>
    <t>Мактабгача таълим</t>
  </si>
  <si>
    <t>1.8</t>
  </si>
  <si>
    <t>Сув хўжалиги ташкилотлари</t>
  </si>
  <si>
    <t>Қишлоқ хўжалиги ташкилотлари</t>
  </si>
  <si>
    <t>Ўрмон хўжалиги</t>
  </si>
  <si>
    <t>Экология</t>
  </si>
  <si>
    <t>Зараркунадаларга қарши курашиш</t>
  </si>
  <si>
    <t>Ветеринария ташкилотлари</t>
  </si>
  <si>
    <t>2.8</t>
  </si>
  <si>
    <t>2.9</t>
  </si>
  <si>
    <t>2.10</t>
  </si>
  <si>
    <t>2.11</t>
  </si>
  <si>
    <t>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</si>
</sst>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>
    <font>
      <sz val="11"/>
      <color theme="1"/>
      <name val="Calibri"/>
      <family val="2"/>
      <charset val="204"/>
      <scheme val="minor"/>
    </font>
    <font>
      <sz val="10"/>
      <name val="Baltica"/>
      <charset val="204"/>
    </font>
    <font>
      <b/>
      <sz val="11"/>
      <name val="Baltica"/>
      <charset val="204"/>
    </font>
    <font>
      <b/>
      <sz val="12"/>
      <name val="Baltica"/>
      <charset val="204"/>
    </font>
    <font>
      <b/>
      <sz val="10"/>
      <name val="Baltica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Baltica"/>
      <charset val="204"/>
    </font>
    <font>
      <sz val="12"/>
      <name val="Baltica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 wrapText="1" shrinkToFit="1"/>
    </xf>
    <xf numFmtId="49" fontId="7" fillId="0" borderId="10" xfId="0" applyNumberFormat="1" applyFont="1" applyBorder="1" applyAlignment="1">
      <alignment vertical="center" wrapText="1" shrinkToFit="1"/>
    </xf>
    <xf numFmtId="49" fontId="7" fillId="0" borderId="9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vertical="center" wrapText="1" shrinkToFit="1"/>
    </xf>
    <xf numFmtId="49" fontId="7" fillId="0" borderId="15" xfId="0" applyNumberFormat="1" applyFont="1" applyBorder="1" applyAlignment="1">
      <alignment vertical="center" wrapText="1" shrinkToFi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vertical="center" wrapText="1" shrinkToFit="1"/>
    </xf>
    <xf numFmtId="49" fontId="8" fillId="0" borderId="10" xfId="0" applyNumberFormat="1" applyFont="1" applyBorder="1" applyAlignment="1">
      <alignment vertical="center" wrapText="1" shrinkToFit="1"/>
    </xf>
    <xf numFmtId="49" fontId="8" fillId="0" borderId="9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vertical="center" wrapText="1" shrinkToFit="1"/>
    </xf>
    <xf numFmtId="49" fontId="8" fillId="0" borderId="15" xfId="0" applyNumberFormat="1" applyFont="1" applyBorder="1" applyAlignment="1">
      <alignment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86;&#1088;&#1073;&#1086;&#1081;%20&#1040;&#1073;&#1076;&#1072;&#1085;&#1086;&#1074;%202018%20&#1081;&#1080;&#1083;\2018%20&#1081;&#1080;&#1083;%20&#1041;&#1070;&#1044;&#1046;&#1045;&#1058;\2018%20&#1081;&#1080;&#1083;%20&#1073;&#1102;&#1076;&#1078;&#1077;&#109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%20&#1081;&#1080;&#1083;\2019%20&#1081;&#1080;&#1083;%20&#1073;&#1102;&#1076;&#1078;&#1077;&#1090;\2019%20&#1081;&#1080;&#1083;%20&#1041;&#1070;&#1044;&#1046;&#104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(1 илова) сессия"/>
      <sheetName val="2017 йил (2 илова) сессия"/>
      <sheetName val="дар ва хараж улуши"/>
      <sheetName val="2017-2018 таққослама"/>
      <sheetName val="2018 йил 2-илова"/>
      <sheetName val="3-илова 2017"/>
      <sheetName val="ОКН илова 2017"/>
      <sheetName val="4-илова 2017 отчисл (2)"/>
      <sheetName val="4-илова 2017 отчисл"/>
      <sheetName val="даромадлар"/>
      <sheetName val="харажат"/>
      <sheetName val="Лист11"/>
      <sheetName val="харажат (2)"/>
      <sheetName val="харажат гурухлар"/>
      <sheetName val="План регулирования"/>
      <sheetName val="Форма №3 янги"/>
      <sheetName val="Норматив_хат"/>
      <sheetName val="Лист2"/>
      <sheetName val="2006-2012 й даромадлар ижроси"/>
      <sheetName val="2000 й ва 2012 й"/>
      <sheetName val="Лист3"/>
      <sheetName val="проект"/>
      <sheetName val="Обходной"/>
      <sheetName val="5-илова"/>
      <sheetName val="2016 йил 1-илова"/>
      <sheetName val="2014-2017 й "/>
      <sheetName val="2013-2017 й"/>
      <sheetName val="2014-2017 й  шахар туман"/>
      <sheetName val="2014-2017 й  шахар туман (2)"/>
      <sheetName val="Трансферт 3-илова 2017"/>
      <sheetName val="2018 (1 илова) сессия млн.сўм"/>
    </sheetNames>
    <sheetDataSet>
      <sheetData sheetId="0">
        <row r="10">
          <cell r="D10">
            <v>36725751</v>
          </cell>
        </row>
        <row r="11">
          <cell r="D11">
            <v>120959704</v>
          </cell>
        </row>
        <row r="12">
          <cell r="D12">
            <v>120466026</v>
          </cell>
        </row>
        <row r="13">
          <cell r="D13">
            <v>320514783</v>
          </cell>
        </row>
        <row r="14">
          <cell r="D14">
            <v>106089117</v>
          </cell>
        </row>
        <row r="17">
          <cell r="D17">
            <v>233013880</v>
          </cell>
        </row>
        <row r="18">
          <cell r="D18">
            <v>74555130</v>
          </cell>
        </row>
        <row r="19">
          <cell r="D19">
            <v>67568211</v>
          </cell>
        </row>
        <row r="20">
          <cell r="D20">
            <v>105018701</v>
          </cell>
        </row>
        <row r="22">
          <cell r="D22">
            <v>65218673</v>
          </cell>
        </row>
        <row r="23">
          <cell r="D23">
            <v>103574580</v>
          </cell>
        </row>
        <row r="24">
          <cell r="D24">
            <v>16700000</v>
          </cell>
        </row>
        <row r="25">
          <cell r="D25">
            <v>71394708</v>
          </cell>
        </row>
        <row r="26">
          <cell r="D26">
            <v>46900000</v>
          </cell>
        </row>
        <row r="27">
          <cell r="D27">
            <v>2473151</v>
          </cell>
        </row>
        <row r="29">
          <cell r="D29">
            <v>58788721</v>
          </cell>
        </row>
        <row r="30">
          <cell r="D30">
            <v>28952400</v>
          </cell>
        </row>
        <row r="31">
          <cell r="D31">
            <v>23760490</v>
          </cell>
        </row>
        <row r="32">
          <cell r="D32">
            <v>6374872</v>
          </cell>
        </row>
        <row r="33">
          <cell r="D33">
            <v>28481785</v>
          </cell>
        </row>
        <row r="36">
          <cell r="D36">
            <v>992336229</v>
          </cell>
        </row>
        <row r="42">
          <cell r="D42">
            <v>1411339606</v>
          </cell>
        </row>
        <row r="43">
          <cell r="D43">
            <v>341130</v>
          </cell>
        </row>
        <row r="44">
          <cell r="D44">
            <v>638371081</v>
          </cell>
        </row>
        <row r="45">
          <cell r="D45">
            <v>15420813</v>
          </cell>
        </row>
        <row r="46">
          <cell r="D46">
            <v>29584961</v>
          </cell>
        </row>
        <row r="47">
          <cell r="D47">
            <v>1813704</v>
          </cell>
        </row>
        <row r="49">
          <cell r="D49">
            <v>206570857</v>
          </cell>
        </row>
        <row r="51">
          <cell r="D51">
            <v>13019564</v>
          </cell>
        </row>
        <row r="52">
          <cell r="D52">
            <v>71837128</v>
          </cell>
        </row>
        <row r="53">
          <cell r="D53">
            <v>1446066</v>
          </cell>
        </row>
        <row r="54">
          <cell r="D54">
            <v>2614930</v>
          </cell>
        </row>
        <row r="55">
          <cell r="D55">
            <v>8421625</v>
          </cell>
        </row>
        <row r="56">
          <cell r="D56">
            <v>3007800</v>
          </cell>
        </row>
        <row r="57">
          <cell r="D57">
            <v>622640</v>
          </cell>
        </row>
        <row r="58">
          <cell r="D58">
            <v>50260041</v>
          </cell>
        </row>
        <row r="59">
          <cell r="D59">
            <v>70985866</v>
          </cell>
        </row>
        <row r="60">
          <cell r="D60">
            <v>28018500</v>
          </cell>
        </row>
        <row r="61">
          <cell r="D61">
            <v>53118500</v>
          </cell>
        </row>
        <row r="63">
          <cell r="D63">
            <v>1211506</v>
          </cell>
        </row>
        <row r="64">
          <cell r="D64">
            <v>11379100</v>
          </cell>
        </row>
        <row r="65">
          <cell r="D65">
            <v>8612</v>
          </cell>
        </row>
        <row r="66">
          <cell r="D66">
            <v>1922205</v>
          </cell>
        </row>
        <row r="67">
          <cell r="D67">
            <v>8550677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(1 илова) сессия"/>
      <sheetName val="2018 йил (2 илова) сессия"/>
      <sheetName val="дар ва хараж улуши"/>
      <sheetName val="2018-2019 таққослама"/>
      <sheetName val="2019 йил 2-илова"/>
      <sheetName val="3-илова 2019"/>
      <sheetName val="Захира илова 2019"/>
      <sheetName val="ОКН илова 2019"/>
      <sheetName val="4-илова 2019 отчисл (2)"/>
      <sheetName val="даромадлар"/>
      <sheetName val="харажат"/>
      <sheetName val="Лист11"/>
      <sheetName val="харажат гурухлар"/>
      <sheetName val="Форма №3 янги"/>
      <sheetName val="Норматив_хат"/>
      <sheetName val="Лист2"/>
      <sheetName val="2006-2012 й даромадлар ижроси"/>
      <sheetName val="2000 й ва 2012 й"/>
      <sheetName val="проект"/>
      <sheetName val="Обходной"/>
      <sheetName val="2014-2017 й "/>
      <sheetName val="2013-2017 й"/>
      <sheetName val="2014-2017 й  шахар туман"/>
      <sheetName val="2014-2017 й  шахар туман (2)"/>
      <sheetName val="План регулирования"/>
    </sheetNames>
    <sheetDataSet>
      <sheetData sheetId="0" refreshError="1">
        <row r="10">
          <cell r="D10">
            <v>226486000</v>
          </cell>
        </row>
        <row r="11">
          <cell r="D11">
            <v>100258871</v>
          </cell>
        </row>
        <row r="12">
          <cell r="D12">
            <v>767791370</v>
          </cell>
        </row>
        <row r="13">
          <cell r="D13">
            <v>40300000</v>
          </cell>
        </row>
        <row r="16">
          <cell r="D16">
            <v>298800000</v>
          </cell>
        </row>
        <row r="17">
          <cell r="D17">
            <v>256885803</v>
          </cell>
        </row>
        <row r="18">
          <cell r="D18">
            <v>106222897</v>
          </cell>
        </row>
        <row r="20">
          <cell r="D20">
            <v>58119300</v>
          </cell>
        </row>
        <row r="21">
          <cell r="D21">
            <v>110848934</v>
          </cell>
        </row>
        <row r="22">
          <cell r="D22">
            <v>50724600</v>
          </cell>
        </row>
        <row r="23">
          <cell r="D23">
            <v>77256052</v>
          </cell>
        </row>
        <row r="24">
          <cell r="D24">
            <v>45011597</v>
          </cell>
        </row>
        <row r="25">
          <cell r="D25">
            <v>5100300</v>
          </cell>
        </row>
        <row r="26">
          <cell r="D26">
            <v>5314400</v>
          </cell>
        </row>
        <row r="28">
          <cell r="D28">
            <v>52924095</v>
          </cell>
        </row>
        <row r="29">
          <cell r="D29">
            <v>34628647</v>
          </cell>
        </row>
        <row r="30">
          <cell r="D30">
            <v>25860304</v>
          </cell>
        </row>
        <row r="31">
          <cell r="D31">
            <v>8326000</v>
          </cell>
        </row>
        <row r="35">
          <cell r="D35">
            <v>1760935444</v>
          </cell>
        </row>
        <row r="41">
          <cell r="D41">
            <v>313925142</v>
          </cell>
        </row>
        <row r="42">
          <cell r="D42">
            <v>1931009101</v>
          </cell>
        </row>
        <row r="43">
          <cell r="D43">
            <v>1435849</v>
          </cell>
        </row>
        <row r="44">
          <cell r="D44">
            <v>949390370</v>
          </cell>
        </row>
        <row r="45">
          <cell r="D45">
            <v>29052141</v>
          </cell>
        </row>
        <row r="46">
          <cell r="D46">
            <v>37785860</v>
          </cell>
        </row>
        <row r="47">
          <cell r="D47">
            <v>3603684</v>
          </cell>
        </row>
        <row r="48">
          <cell r="D48">
            <v>281215342</v>
          </cell>
        </row>
        <row r="50">
          <cell r="D50">
            <v>28220305</v>
          </cell>
        </row>
        <row r="51">
          <cell r="D51">
            <v>16178577</v>
          </cell>
        </row>
        <row r="52">
          <cell r="D52">
            <v>5527900</v>
          </cell>
        </row>
        <row r="53">
          <cell r="D53">
            <v>5028082</v>
          </cell>
        </row>
        <row r="54">
          <cell r="D54">
            <v>1116193</v>
          </cell>
        </row>
        <row r="55">
          <cell r="D55">
            <v>15359358</v>
          </cell>
        </row>
        <row r="56">
          <cell r="D56">
            <v>12089440</v>
          </cell>
        </row>
        <row r="57">
          <cell r="D57">
            <v>97526995</v>
          </cell>
        </row>
        <row r="58">
          <cell r="D58">
            <v>1503518</v>
          </cell>
        </row>
        <row r="59">
          <cell r="D59">
            <v>3063080</v>
          </cell>
        </row>
        <row r="60">
          <cell r="D60">
            <v>2612769</v>
          </cell>
        </row>
        <row r="61">
          <cell r="D61">
            <v>728489</v>
          </cell>
        </row>
        <row r="62">
          <cell r="D62">
            <v>105765785</v>
          </cell>
        </row>
        <row r="63">
          <cell r="D63">
            <v>87914928</v>
          </cell>
        </row>
        <row r="64">
          <cell r="D64">
            <v>41898957</v>
          </cell>
        </row>
        <row r="65">
          <cell r="D65">
            <v>33205200</v>
          </cell>
        </row>
        <row r="67">
          <cell r="D67">
            <v>1428250</v>
          </cell>
        </row>
        <row r="68">
          <cell r="D68">
            <v>12958185</v>
          </cell>
        </row>
        <row r="69">
          <cell r="D69">
            <v>20273</v>
          </cell>
        </row>
        <row r="70">
          <cell r="D70">
            <v>2337214</v>
          </cell>
        </row>
        <row r="71">
          <cell r="D71">
            <v>9893627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topLeftCell="A41" workbookViewId="0">
      <selection activeCell="C77" sqref="C77:C78"/>
    </sheetView>
  </sheetViews>
  <sheetFormatPr defaultRowHeight="12.75"/>
  <cols>
    <col min="1" max="1" width="4.85546875" style="1" customWidth="1"/>
    <col min="2" max="2" width="57.5703125" style="1" customWidth="1"/>
    <col min="3" max="3" width="30.5703125" style="1" customWidth="1"/>
    <col min="4" max="4" width="24.42578125" style="1" customWidth="1"/>
    <col min="5" max="23" width="9.140625" style="1"/>
    <col min="24" max="24" width="27.140625" style="1" customWidth="1"/>
    <col min="25" max="25" width="15.7109375" style="1" customWidth="1"/>
    <col min="26" max="26" width="15.85546875" style="1" customWidth="1"/>
    <col min="27" max="27" width="27.85546875" style="1" customWidth="1"/>
    <col min="28" max="16384" width="9.140625" style="1"/>
  </cols>
  <sheetData>
    <row r="1" spans="1:27" ht="15">
      <c r="X1" s="3"/>
      <c r="Y1" s="3"/>
      <c r="Z1" s="3"/>
      <c r="AA1" s="3"/>
    </row>
    <row r="2" spans="1:27" ht="15.75" customHeight="1">
      <c r="A2" s="76" t="s">
        <v>0</v>
      </c>
      <c r="B2" s="76"/>
      <c r="C2" s="76"/>
      <c r="D2" s="76"/>
      <c r="X2" s="3"/>
      <c r="Y2" s="3"/>
      <c r="Z2" s="3"/>
      <c r="AA2" s="3"/>
    </row>
    <row r="3" spans="1:27" ht="15.75" customHeight="1">
      <c r="A3" s="76" t="s">
        <v>1</v>
      </c>
      <c r="B3" s="76"/>
      <c r="C3" s="76"/>
      <c r="D3" s="76"/>
      <c r="X3" s="3"/>
      <c r="Y3" s="3"/>
      <c r="Z3" s="3"/>
      <c r="AA3" s="3"/>
    </row>
    <row r="4" spans="1:27" ht="15.75" thickBot="1">
      <c r="B4" s="4"/>
      <c r="C4" s="4"/>
      <c r="D4" s="5" t="s">
        <v>2</v>
      </c>
      <c r="X4" s="3"/>
      <c r="Y4" s="3"/>
      <c r="Z4" s="3"/>
      <c r="AA4" s="3"/>
    </row>
    <row r="5" spans="1:27" s="8" customFormat="1" ht="33.75" customHeight="1" thickBot="1">
      <c r="A5" s="6" t="s">
        <v>3</v>
      </c>
      <c r="B5" s="64" t="s">
        <v>4</v>
      </c>
      <c r="C5" s="65"/>
      <c r="D5" s="7" t="s">
        <v>5</v>
      </c>
      <c r="X5" s="9"/>
      <c r="Y5" s="9"/>
      <c r="Z5" s="9"/>
      <c r="AA5" s="9"/>
    </row>
    <row r="6" spans="1:27" s="4" customFormat="1" ht="15.75">
      <c r="A6" s="10">
        <v>1</v>
      </c>
      <c r="B6" s="70" t="s">
        <v>6</v>
      </c>
      <c r="C6" s="71"/>
      <c r="D6" s="11">
        <f>+D7+D8+D9+D10+D11</f>
        <v>704755381</v>
      </c>
      <c r="X6" s="12"/>
      <c r="Y6" s="12"/>
      <c r="Z6" s="12"/>
      <c r="AA6" s="12"/>
    </row>
    <row r="7" spans="1:27" ht="15">
      <c r="A7" s="13" t="s">
        <v>7</v>
      </c>
      <c r="B7" s="74" t="s">
        <v>8</v>
      </c>
      <c r="C7" s="75"/>
      <c r="D7" s="14">
        <f>+'[1]2018 (1 илова) сессия'!D10</f>
        <v>36725751</v>
      </c>
      <c r="X7" s="3"/>
      <c r="Y7" s="3"/>
      <c r="Z7" s="3"/>
      <c r="AA7" s="3"/>
    </row>
    <row r="8" spans="1:27" ht="29.25" customHeight="1">
      <c r="A8" s="15" t="s">
        <v>9</v>
      </c>
      <c r="B8" s="62" t="s">
        <v>10</v>
      </c>
      <c r="C8" s="63"/>
      <c r="D8" s="14">
        <f>+'[1]2018 (1 илова) сессия'!D11</f>
        <v>120959704</v>
      </c>
      <c r="X8" s="3"/>
      <c r="Y8" s="3"/>
      <c r="Z8" s="3"/>
      <c r="AA8" s="3"/>
    </row>
    <row r="9" spans="1:27" ht="28.5" customHeight="1">
      <c r="A9" s="15" t="s">
        <v>11</v>
      </c>
      <c r="B9" s="62" t="s">
        <v>12</v>
      </c>
      <c r="C9" s="63"/>
      <c r="D9" s="14">
        <f>+'[1]2018 (1 илова) сессия'!D12</f>
        <v>120466026</v>
      </c>
      <c r="X9" s="3"/>
      <c r="Y9" s="3"/>
      <c r="Z9" s="3"/>
      <c r="AA9" s="3"/>
    </row>
    <row r="10" spans="1:27" ht="15">
      <c r="A10" s="15" t="s">
        <v>13</v>
      </c>
      <c r="B10" s="62" t="s">
        <v>14</v>
      </c>
      <c r="C10" s="63"/>
      <c r="D10" s="14">
        <f>+'[1]2018 (1 илова) сессия'!D13</f>
        <v>320514783</v>
      </c>
      <c r="X10" s="3"/>
      <c r="Y10" s="3"/>
      <c r="Z10" s="3"/>
      <c r="AA10" s="3"/>
    </row>
    <row r="11" spans="1:27" ht="29.25" customHeight="1">
      <c r="A11" s="15" t="s">
        <v>15</v>
      </c>
      <c r="B11" s="62" t="s">
        <v>16</v>
      </c>
      <c r="C11" s="63"/>
      <c r="D11" s="14">
        <f>+'[1]2018 (1 илова) сессия'!D14</f>
        <v>106089117</v>
      </c>
      <c r="X11" s="3"/>
      <c r="Y11" s="3"/>
      <c r="Z11" s="3"/>
      <c r="AA11" s="3"/>
    </row>
    <row r="12" spans="1:27" ht="15" hidden="1">
      <c r="A12" s="16" t="s">
        <v>17</v>
      </c>
      <c r="B12" s="62" t="s">
        <v>18</v>
      </c>
      <c r="C12" s="63"/>
      <c r="D12" s="14">
        <f>+'[1]2018 (1 илова) сессия'!D15</f>
        <v>0</v>
      </c>
      <c r="X12" s="3"/>
      <c r="Y12" s="3"/>
      <c r="Z12" s="3"/>
      <c r="AA12" s="3"/>
    </row>
    <row r="13" spans="1:27" s="4" customFormat="1" ht="15">
      <c r="A13" s="17">
        <v>2</v>
      </c>
      <c r="B13" s="60" t="s">
        <v>19</v>
      </c>
      <c r="C13" s="61"/>
      <c r="D13" s="18">
        <f>+D14+D15+D16+D17</f>
        <v>480155922</v>
      </c>
      <c r="X13" s="12"/>
      <c r="Y13" s="12"/>
      <c r="Z13" s="12"/>
      <c r="AA13" s="12"/>
    </row>
    <row r="14" spans="1:27" ht="14.25">
      <c r="A14" s="13" t="s">
        <v>20</v>
      </c>
      <c r="B14" s="62" t="s">
        <v>21</v>
      </c>
      <c r="C14" s="63"/>
      <c r="D14" s="14">
        <f>+'[1]2018 (1 илова) сессия'!D17</f>
        <v>233013880</v>
      </c>
    </row>
    <row r="15" spans="1:27" ht="14.25">
      <c r="A15" s="15" t="s">
        <v>22</v>
      </c>
      <c r="B15" s="62" t="s">
        <v>23</v>
      </c>
      <c r="C15" s="63"/>
      <c r="D15" s="14">
        <f>+'[1]2018 (1 илова) сессия'!D18</f>
        <v>74555130</v>
      </c>
    </row>
    <row r="16" spans="1:27" ht="14.25">
      <c r="A16" s="15" t="s">
        <v>24</v>
      </c>
      <c r="B16" s="62" t="s">
        <v>25</v>
      </c>
      <c r="C16" s="63"/>
      <c r="D16" s="14">
        <f>+'[1]2018 (1 илова) сессия'!D19</f>
        <v>67568211</v>
      </c>
    </row>
    <row r="17" spans="1:27" ht="14.25">
      <c r="A17" s="16" t="s">
        <v>26</v>
      </c>
      <c r="B17" s="62" t="s">
        <v>27</v>
      </c>
      <c r="C17" s="63"/>
      <c r="D17" s="14">
        <f>+'[1]2018 (1 илова) сессия'!D20</f>
        <v>105018701</v>
      </c>
    </row>
    <row r="18" spans="1:27" s="4" customFormat="1" ht="15">
      <c r="A18" s="17">
        <v>3</v>
      </c>
      <c r="B18" s="60" t="s">
        <v>28</v>
      </c>
      <c r="C18" s="61"/>
      <c r="D18" s="18">
        <f>+D19+D20+D21+D23+D24+D22</f>
        <v>306261112</v>
      </c>
      <c r="X18" s="12"/>
      <c r="Y18" s="12"/>
      <c r="Z18" s="12"/>
      <c r="AA18" s="12"/>
    </row>
    <row r="19" spans="1:27" ht="14.25">
      <c r="A19" s="13" t="s">
        <v>29</v>
      </c>
      <c r="B19" s="62" t="s">
        <v>30</v>
      </c>
      <c r="C19" s="63"/>
      <c r="D19" s="14">
        <f>+'[1]2018 (1 илова) сессия'!D22</f>
        <v>65218673</v>
      </c>
    </row>
    <row r="20" spans="1:27" ht="14.25">
      <c r="A20" s="13" t="s">
        <v>31</v>
      </c>
      <c r="B20" s="62" t="s">
        <v>32</v>
      </c>
      <c r="C20" s="63"/>
      <c r="D20" s="14">
        <f>+'[1]2018 (1 илова) сессия'!D23</f>
        <v>103574580</v>
      </c>
    </row>
    <row r="21" spans="1:27" ht="14.25">
      <c r="A21" s="13" t="s">
        <v>33</v>
      </c>
      <c r="B21" s="62" t="s">
        <v>34</v>
      </c>
      <c r="C21" s="63"/>
      <c r="D21" s="14">
        <f>+'[1]2018 (1 илова) сессия'!D24</f>
        <v>16700000</v>
      </c>
    </row>
    <row r="22" spans="1:27" ht="14.25">
      <c r="A22" s="13" t="s">
        <v>35</v>
      </c>
      <c r="B22" s="62" t="s">
        <v>36</v>
      </c>
      <c r="C22" s="63"/>
      <c r="D22" s="14">
        <f>+'[1]2018 (1 илова) сессия'!D25</f>
        <v>71394708</v>
      </c>
    </row>
    <row r="23" spans="1:27" ht="14.25">
      <c r="A23" s="13" t="s">
        <v>37</v>
      </c>
      <c r="B23" s="62" t="s">
        <v>38</v>
      </c>
      <c r="C23" s="63"/>
      <c r="D23" s="14">
        <f>+'[1]2018 (1 илова) сессия'!D26</f>
        <v>46900000</v>
      </c>
    </row>
    <row r="24" spans="1:27" ht="14.25">
      <c r="A24" s="13" t="s">
        <v>39</v>
      </c>
      <c r="B24" s="62" t="s">
        <v>40</v>
      </c>
      <c r="C24" s="63"/>
      <c r="D24" s="14">
        <f>+'[1]2018 (1 илова) сессия'!D27</f>
        <v>2473151</v>
      </c>
    </row>
    <row r="25" spans="1:27" s="4" customFormat="1" ht="15">
      <c r="A25" s="17" t="s">
        <v>41</v>
      </c>
      <c r="B25" s="60" t="s">
        <v>42</v>
      </c>
      <c r="C25" s="61"/>
      <c r="D25" s="18">
        <f>+D26+D27+D28+D29+D30</f>
        <v>146358268</v>
      </c>
      <c r="X25" s="12"/>
      <c r="Y25" s="12"/>
      <c r="Z25" s="12"/>
      <c r="AA25" s="12"/>
    </row>
    <row r="26" spans="1:27" ht="14.25">
      <c r="A26" s="13" t="s">
        <v>43</v>
      </c>
      <c r="B26" s="62" t="s">
        <v>44</v>
      </c>
      <c r="C26" s="63"/>
      <c r="D26" s="14">
        <f>+'[1]2018 (1 илова) сессия'!D29</f>
        <v>58788721</v>
      </c>
    </row>
    <row r="27" spans="1:27" ht="30.75" customHeight="1">
      <c r="A27" s="15" t="s">
        <v>45</v>
      </c>
      <c r="B27" s="62" t="s">
        <v>46</v>
      </c>
      <c r="C27" s="63"/>
      <c r="D27" s="14">
        <f>+'[1]2018 (1 илова) сессия'!D30</f>
        <v>28952400</v>
      </c>
    </row>
    <row r="28" spans="1:27" ht="14.25">
      <c r="A28" s="15" t="s">
        <v>47</v>
      </c>
      <c r="B28" s="62" t="s">
        <v>48</v>
      </c>
      <c r="C28" s="63"/>
      <c r="D28" s="14">
        <f>+'[1]2018 (1 илова) сессия'!D31</f>
        <v>23760490</v>
      </c>
    </row>
    <row r="29" spans="1:27" ht="14.25">
      <c r="A29" s="15" t="s">
        <v>49</v>
      </c>
      <c r="B29" s="62" t="s">
        <v>50</v>
      </c>
      <c r="C29" s="63"/>
      <c r="D29" s="14">
        <f>+'[1]2018 (1 илова) сессия'!D32</f>
        <v>6374872</v>
      </c>
    </row>
    <row r="30" spans="1:27" ht="14.25">
      <c r="A30" s="15" t="s">
        <v>51</v>
      </c>
      <c r="B30" s="62" t="s">
        <v>52</v>
      </c>
      <c r="C30" s="63"/>
      <c r="D30" s="14">
        <f>+'[1]2018 (1 илова) сессия'!D33</f>
        <v>28481785</v>
      </c>
    </row>
    <row r="31" spans="1:27" ht="15" thickBot="1">
      <c r="A31" s="19"/>
      <c r="B31" s="68"/>
      <c r="C31" s="69"/>
      <c r="D31" s="14"/>
    </row>
    <row r="32" spans="1:27" ht="15.75" thickBot="1">
      <c r="A32" s="20"/>
      <c r="B32" s="64" t="s">
        <v>53</v>
      </c>
      <c r="C32" s="65"/>
      <c r="D32" s="21">
        <f>+D6+D13+D18+D25</f>
        <v>1637530683</v>
      </c>
    </row>
    <row r="33" spans="1:27" ht="15.75" thickBot="1">
      <c r="A33" s="22"/>
      <c r="B33" s="70" t="s">
        <v>54</v>
      </c>
      <c r="C33" s="71"/>
      <c r="D33" s="14">
        <f>+'[1]2018 (1 илова) сессия'!D36</f>
        <v>992336229</v>
      </c>
    </row>
    <row r="34" spans="1:27" ht="15.75" hidden="1" thickBot="1">
      <c r="A34" s="23"/>
      <c r="B34" s="72" t="s">
        <v>55</v>
      </c>
      <c r="C34" s="73"/>
      <c r="D34" s="14">
        <f>+'[1]2018 (1 илова) сессия'!D37</f>
        <v>0</v>
      </c>
    </row>
    <row r="35" spans="1:27" ht="15.75" thickBot="1">
      <c r="A35" s="20"/>
      <c r="B35" s="64" t="s">
        <v>56</v>
      </c>
      <c r="C35" s="65"/>
      <c r="D35" s="21">
        <f>D32+D33+D34</f>
        <v>2629866912</v>
      </c>
    </row>
    <row r="36" spans="1:27" ht="15.75" thickBot="1">
      <c r="A36" s="20"/>
      <c r="B36" s="64" t="s">
        <v>57</v>
      </c>
      <c r="C36" s="65"/>
      <c r="D36" s="21">
        <f>+D35</f>
        <v>2629866912</v>
      </c>
    </row>
    <row r="37" spans="1:27" s="4" customFormat="1" ht="33.75" customHeight="1" thickBot="1">
      <c r="A37" s="6" t="s">
        <v>3</v>
      </c>
      <c r="B37" s="64" t="s">
        <v>58</v>
      </c>
      <c r="C37" s="65"/>
      <c r="D37" s="7" t="s">
        <v>5</v>
      </c>
    </row>
    <row r="38" spans="1:27" s="4" customFormat="1" ht="30" customHeight="1">
      <c r="A38" s="17" t="s">
        <v>59</v>
      </c>
      <c r="B38" s="66" t="s">
        <v>60</v>
      </c>
      <c r="C38" s="67"/>
      <c r="D38" s="18">
        <f>+D39+D40+D41+D42+D43+D44+D45+D46</f>
        <v>2303442152</v>
      </c>
      <c r="X38" s="12"/>
      <c r="Y38" s="12"/>
      <c r="Z38" s="12"/>
      <c r="AA38" s="12"/>
    </row>
    <row r="39" spans="1:27" ht="14.25">
      <c r="A39" s="13" t="s">
        <v>7</v>
      </c>
      <c r="B39" s="62" t="s">
        <v>61</v>
      </c>
      <c r="C39" s="63"/>
      <c r="D39" s="24">
        <f>+'[1]2018 (1 илова) сессия'!D42</f>
        <v>1411339606</v>
      </c>
    </row>
    <row r="40" spans="1:27" ht="14.25">
      <c r="A40" s="13" t="s">
        <v>9</v>
      </c>
      <c r="B40" s="62" t="s">
        <v>62</v>
      </c>
      <c r="C40" s="63"/>
      <c r="D40" s="24">
        <f>+'[1]2018 (1 илова) сессия'!D43</f>
        <v>341130</v>
      </c>
    </row>
    <row r="41" spans="1:27" ht="14.25">
      <c r="A41" s="13" t="s">
        <v>11</v>
      </c>
      <c r="B41" s="62" t="s">
        <v>63</v>
      </c>
      <c r="C41" s="63"/>
      <c r="D41" s="24">
        <f>+'[1]2018 (1 илова) сессия'!D44</f>
        <v>638371081</v>
      </c>
    </row>
    <row r="42" spans="1:27" ht="14.25">
      <c r="A42" s="13" t="s">
        <v>13</v>
      </c>
      <c r="B42" s="62" t="s">
        <v>64</v>
      </c>
      <c r="C42" s="63"/>
      <c r="D42" s="24">
        <f>+'[1]2018 (1 илова) сессия'!D45</f>
        <v>15420813</v>
      </c>
    </row>
    <row r="43" spans="1:27" ht="14.25">
      <c r="A43" s="13" t="s">
        <v>15</v>
      </c>
      <c r="B43" s="62" t="s">
        <v>65</v>
      </c>
      <c r="C43" s="63"/>
      <c r="D43" s="24">
        <f>+'[1]2018 (1 илова) сессия'!D46</f>
        <v>29584961</v>
      </c>
    </row>
    <row r="44" spans="1:27" ht="14.25">
      <c r="A44" s="13" t="s">
        <v>17</v>
      </c>
      <c r="B44" s="62" t="s">
        <v>66</v>
      </c>
      <c r="C44" s="63"/>
      <c r="D44" s="24">
        <f>+'[1]2018 (1 илова) сессия'!D47</f>
        <v>1813704</v>
      </c>
    </row>
    <row r="45" spans="1:27" ht="14.25" hidden="1">
      <c r="A45" s="13" t="s">
        <v>67</v>
      </c>
      <c r="B45" s="62" t="s">
        <v>68</v>
      </c>
      <c r="C45" s="63"/>
      <c r="D45" s="24">
        <f>+'[1]2018 (1 илова) сессия'!D48</f>
        <v>0</v>
      </c>
    </row>
    <row r="46" spans="1:27" ht="14.25">
      <c r="A46" s="13" t="s">
        <v>67</v>
      </c>
      <c r="B46" s="62" t="s">
        <v>69</v>
      </c>
      <c r="C46" s="63"/>
      <c r="D46" s="24">
        <f>+'[1]2018 (1 илова) сессия'!D49</f>
        <v>206570857</v>
      </c>
    </row>
    <row r="47" spans="1:27" s="4" customFormat="1" ht="15">
      <c r="A47" s="17" t="s">
        <v>70</v>
      </c>
      <c r="B47" s="60" t="s">
        <v>71</v>
      </c>
      <c r="C47" s="61"/>
      <c r="D47" s="18">
        <f>+D48+D49+D54+D50+D51+D52+D53</f>
        <v>100969753</v>
      </c>
      <c r="X47" s="12"/>
      <c r="Y47" s="12"/>
      <c r="Z47" s="12"/>
      <c r="AA47" s="12"/>
    </row>
    <row r="48" spans="1:27" ht="14.25">
      <c r="A48" s="13" t="s">
        <v>20</v>
      </c>
      <c r="B48" s="54" t="s">
        <v>72</v>
      </c>
      <c r="C48" s="55"/>
      <c r="D48" s="24">
        <f>+'[1]2018 (1 илова) сессия'!D51</f>
        <v>13019564</v>
      </c>
    </row>
    <row r="49" spans="1:27" ht="14.25">
      <c r="A49" s="13" t="s">
        <v>22</v>
      </c>
      <c r="B49" s="54" t="s">
        <v>73</v>
      </c>
      <c r="C49" s="55"/>
      <c r="D49" s="24">
        <f>+'[1]2018 (1 илова) сессия'!D52</f>
        <v>71837128</v>
      </c>
    </row>
    <row r="50" spans="1:27" ht="14.25">
      <c r="A50" s="13" t="s">
        <v>24</v>
      </c>
      <c r="B50" s="54" t="s">
        <v>74</v>
      </c>
      <c r="C50" s="55"/>
      <c r="D50" s="24">
        <f>+'[1]2018 (1 илова) сессия'!D53</f>
        <v>1446066</v>
      </c>
    </row>
    <row r="51" spans="1:27" ht="14.25">
      <c r="A51" s="13" t="s">
        <v>26</v>
      </c>
      <c r="B51" s="54" t="s">
        <v>75</v>
      </c>
      <c r="C51" s="55"/>
      <c r="D51" s="24">
        <f>+'[1]2018 (1 илова) сессия'!D54</f>
        <v>2614930</v>
      </c>
    </row>
    <row r="52" spans="1:27" ht="14.25">
      <c r="A52" s="13" t="s">
        <v>76</v>
      </c>
      <c r="B52" s="54" t="s">
        <v>77</v>
      </c>
      <c r="C52" s="55"/>
      <c r="D52" s="24">
        <f>+'[1]2018 (1 илова) сессия'!D55</f>
        <v>8421625</v>
      </c>
    </row>
    <row r="53" spans="1:27" ht="14.25">
      <c r="A53" s="13" t="s">
        <v>78</v>
      </c>
      <c r="B53" s="54" t="s">
        <v>79</v>
      </c>
      <c r="C53" s="55"/>
      <c r="D53" s="24">
        <f>+'[1]2018 (1 илова) сессия'!D56</f>
        <v>3007800</v>
      </c>
    </row>
    <row r="54" spans="1:27" ht="14.25" customHeight="1">
      <c r="A54" s="13" t="s">
        <v>80</v>
      </c>
      <c r="B54" s="54" t="s">
        <v>81</v>
      </c>
      <c r="C54" s="55"/>
      <c r="D54" s="24">
        <f>+'[1]2018 (1 илова) сессия'!D57</f>
        <v>622640</v>
      </c>
    </row>
    <row r="55" spans="1:27" s="4" customFormat="1" ht="15">
      <c r="A55" s="17" t="s">
        <v>82</v>
      </c>
      <c r="B55" s="60" t="s">
        <v>83</v>
      </c>
      <c r="C55" s="61"/>
      <c r="D55" s="18">
        <f>+'[1]2018 (1 илова) сессия'!D58</f>
        <v>50260041</v>
      </c>
      <c r="X55" s="12"/>
      <c r="Y55" s="12"/>
      <c r="Z55" s="12"/>
      <c r="AA55" s="12"/>
    </row>
    <row r="56" spans="1:27" s="4" customFormat="1" ht="15" customHeight="1">
      <c r="A56" s="17">
        <v>4</v>
      </c>
      <c r="B56" s="60" t="s">
        <v>84</v>
      </c>
      <c r="C56" s="61"/>
      <c r="D56" s="18">
        <f>+'[1]2018 (1 илова) сессия'!D59</f>
        <v>70985866</v>
      </c>
      <c r="X56" s="12"/>
      <c r="Y56" s="12"/>
      <c r="Z56" s="12"/>
      <c r="AA56" s="12"/>
    </row>
    <row r="57" spans="1:27" s="4" customFormat="1" ht="15">
      <c r="A57" s="17">
        <v>5</v>
      </c>
      <c r="B57" s="60" t="s">
        <v>85</v>
      </c>
      <c r="C57" s="61"/>
      <c r="D57" s="18">
        <f>+'[1]2018 (1 илова) сессия'!D60</f>
        <v>28018500</v>
      </c>
      <c r="X57" s="12"/>
      <c r="Y57" s="12"/>
      <c r="Z57" s="12"/>
      <c r="AA57" s="12"/>
    </row>
    <row r="58" spans="1:27" s="4" customFormat="1" ht="15" customHeight="1">
      <c r="A58" s="17" t="s">
        <v>86</v>
      </c>
      <c r="B58" s="60" t="s">
        <v>87</v>
      </c>
      <c r="C58" s="61"/>
      <c r="D58" s="18">
        <f>+'[1]2018 (1 илова) сессия'!D61</f>
        <v>53118500</v>
      </c>
      <c r="X58" s="12"/>
      <c r="Y58" s="12"/>
      <c r="Z58" s="12"/>
      <c r="AA58" s="12"/>
    </row>
    <row r="59" spans="1:27" s="4" customFormat="1" ht="15">
      <c r="A59" s="17">
        <v>7</v>
      </c>
      <c r="B59" s="60" t="s">
        <v>88</v>
      </c>
      <c r="C59" s="61"/>
      <c r="D59" s="18">
        <f>+D60+D61+D62+D63+D64</f>
        <v>23072100</v>
      </c>
      <c r="X59" s="12"/>
      <c r="Y59" s="12"/>
      <c r="Z59" s="12"/>
      <c r="AA59" s="12"/>
    </row>
    <row r="60" spans="1:27" ht="14.25">
      <c r="A60" s="13" t="s">
        <v>89</v>
      </c>
      <c r="B60" s="54" t="s">
        <v>90</v>
      </c>
      <c r="C60" s="55"/>
      <c r="D60" s="24">
        <f>+'[1]2018 (1 илова) сессия'!D63</f>
        <v>1211506</v>
      </c>
    </row>
    <row r="61" spans="1:27" ht="14.25">
      <c r="A61" s="13" t="s">
        <v>91</v>
      </c>
      <c r="B61" s="54" t="s">
        <v>92</v>
      </c>
      <c r="C61" s="55"/>
      <c r="D61" s="24">
        <f>+'[1]2018 (1 илова) сессия'!D64</f>
        <v>11379100</v>
      </c>
    </row>
    <row r="62" spans="1:27" ht="14.25">
      <c r="A62" s="13" t="s">
        <v>93</v>
      </c>
      <c r="B62" s="54" t="s">
        <v>94</v>
      </c>
      <c r="C62" s="55"/>
      <c r="D62" s="24">
        <f>+'[1]2018 (1 илова) сессия'!D65</f>
        <v>8612</v>
      </c>
    </row>
    <row r="63" spans="1:27" ht="14.25">
      <c r="A63" s="13" t="s">
        <v>95</v>
      </c>
      <c r="B63" s="56" t="s">
        <v>96</v>
      </c>
      <c r="C63" s="57"/>
      <c r="D63" s="24">
        <f>+'[1]2018 (1 илова) сессия'!D66</f>
        <v>1922205</v>
      </c>
    </row>
    <row r="64" spans="1:27" ht="14.25">
      <c r="A64" s="13" t="s">
        <v>97</v>
      </c>
      <c r="B64" s="54" t="s">
        <v>98</v>
      </c>
      <c r="C64" s="55"/>
      <c r="D64" s="24">
        <f>+'[1]2018 (1 илова) сессия'!D67</f>
        <v>8550677</v>
      </c>
    </row>
    <row r="65" spans="1:4" ht="15" thickBot="1">
      <c r="A65" s="25"/>
      <c r="B65" s="58"/>
      <c r="C65" s="59"/>
      <c r="D65" s="26"/>
    </row>
    <row r="66" spans="1:4" ht="15.75" thickBot="1">
      <c r="A66" s="20"/>
      <c r="B66" s="52" t="s">
        <v>99</v>
      </c>
      <c r="C66" s="53"/>
      <c r="D66" s="21">
        <f>+D38+D47+D55+D56+D57+D58+D59</f>
        <v>2629866912</v>
      </c>
    </row>
    <row r="67" spans="1:4" ht="15.75" thickBot="1">
      <c r="A67" s="6"/>
      <c r="B67" s="52" t="s">
        <v>57</v>
      </c>
      <c r="C67" s="53"/>
      <c r="D67" s="21">
        <f>D66</f>
        <v>2629866912</v>
      </c>
    </row>
  </sheetData>
  <mergeCells count="65">
    <mergeCell ref="B11:C11"/>
    <mergeCell ref="A2:D2"/>
    <mergeCell ref="A3:D3"/>
    <mergeCell ref="B5:C5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6:C66"/>
    <mergeCell ref="B67:C67"/>
    <mergeCell ref="B60:C60"/>
    <mergeCell ref="B61:C61"/>
    <mergeCell ref="B62:C62"/>
    <mergeCell ref="B63:C63"/>
    <mergeCell ref="B64:C64"/>
    <mergeCell ref="B65:C65"/>
  </mergeCells>
  <pageMargins left="0.34" right="0.3" top="0.46" bottom="0.21" header="0.31496062992125984" footer="0.31496062992125984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tabSelected="1" workbookViewId="0">
      <selection sqref="A1:D71"/>
    </sheetView>
  </sheetViews>
  <sheetFormatPr defaultRowHeight="15"/>
  <cols>
    <col min="1" max="1" width="4.85546875" style="27" customWidth="1"/>
    <col min="2" max="2" width="70.28515625" style="27" customWidth="1"/>
    <col min="3" max="3" width="32.140625" style="27" customWidth="1"/>
    <col min="4" max="4" width="24.42578125" style="27" customWidth="1"/>
    <col min="5" max="23" width="9.140625" style="27"/>
    <col min="24" max="24" width="27.140625" style="27" customWidth="1"/>
    <col min="25" max="25" width="15.7109375" style="27" customWidth="1"/>
    <col min="26" max="26" width="15.85546875" style="27" customWidth="1"/>
    <col min="27" max="27" width="27.85546875" style="27" customWidth="1"/>
    <col min="28" max="16384" width="9.140625" style="27"/>
  </cols>
  <sheetData>
    <row r="1" spans="1:27">
      <c r="X1" s="28"/>
      <c r="Y1" s="28"/>
      <c r="Z1" s="28"/>
      <c r="AA1" s="28"/>
    </row>
    <row r="2" spans="1:27" ht="15.75" customHeight="1">
      <c r="A2" s="76" t="s">
        <v>0</v>
      </c>
      <c r="B2" s="76"/>
      <c r="C2" s="76"/>
      <c r="D2" s="76"/>
      <c r="X2" s="28"/>
      <c r="Y2" s="28"/>
      <c r="Z2" s="28"/>
      <c r="AA2" s="28"/>
    </row>
    <row r="3" spans="1:27" ht="15.75" customHeight="1">
      <c r="A3" s="76" t="s">
        <v>101</v>
      </c>
      <c r="B3" s="76"/>
      <c r="C3" s="76"/>
      <c r="D3" s="76"/>
      <c r="X3" s="28"/>
      <c r="Y3" s="28"/>
      <c r="Z3" s="28"/>
      <c r="AA3" s="28"/>
    </row>
    <row r="4" spans="1:27" ht="16.5" thickBot="1">
      <c r="B4" s="2"/>
      <c r="C4" s="2"/>
      <c r="D4" s="29" t="s">
        <v>2</v>
      </c>
      <c r="X4" s="28"/>
      <c r="Y4" s="28"/>
      <c r="Z4" s="28"/>
      <c r="AA4" s="28"/>
    </row>
    <row r="5" spans="1:27" s="2" customFormat="1" ht="33.75" customHeight="1" thickBot="1">
      <c r="A5" s="30" t="s">
        <v>3</v>
      </c>
      <c r="B5" s="91" t="s">
        <v>4</v>
      </c>
      <c r="C5" s="92"/>
      <c r="D5" s="31" t="s">
        <v>5</v>
      </c>
      <c r="X5" s="32"/>
      <c r="Y5" s="32"/>
      <c r="Z5" s="32"/>
      <c r="AA5" s="32"/>
    </row>
    <row r="6" spans="1:27" s="2" customFormat="1" ht="15.75">
      <c r="A6" s="33">
        <v>1</v>
      </c>
      <c r="B6" s="97" t="s">
        <v>6</v>
      </c>
      <c r="C6" s="98"/>
      <c r="D6" s="11">
        <f>+D7+D8+D9+D10</f>
        <v>1134836241</v>
      </c>
      <c r="X6" s="32"/>
      <c r="Y6" s="32"/>
      <c r="Z6" s="32"/>
      <c r="AA6" s="32"/>
    </row>
    <row r="7" spans="1:27">
      <c r="A7" s="34" t="s">
        <v>7</v>
      </c>
      <c r="B7" s="101" t="s">
        <v>8</v>
      </c>
      <c r="C7" s="102"/>
      <c r="D7" s="35">
        <f>+'[2]2019 (1 илова) сессия'!D10</f>
        <v>226486000</v>
      </c>
      <c r="X7" s="28"/>
      <c r="Y7" s="28"/>
      <c r="Z7" s="28"/>
      <c r="AA7" s="28"/>
    </row>
    <row r="8" spans="1:27" ht="30" customHeight="1">
      <c r="A8" s="34" t="s">
        <v>9</v>
      </c>
      <c r="B8" s="89" t="s">
        <v>12</v>
      </c>
      <c r="C8" s="90"/>
      <c r="D8" s="35">
        <f>+'[2]2019 (1 илова) сессия'!D11</f>
        <v>100258871</v>
      </c>
      <c r="X8" s="28"/>
      <c r="Y8" s="28"/>
      <c r="Z8" s="28"/>
      <c r="AA8" s="28"/>
    </row>
    <row r="9" spans="1:27">
      <c r="A9" s="34" t="s">
        <v>11</v>
      </c>
      <c r="B9" s="89" t="s">
        <v>14</v>
      </c>
      <c r="C9" s="90"/>
      <c r="D9" s="35">
        <f>+'[2]2019 (1 илова) сессия'!D12</f>
        <v>767791370</v>
      </c>
      <c r="X9" s="28"/>
      <c r="Y9" s="28"/>
      <c r="Z9" s="28"/>
      <c r="AA9" s="28"/>
    </row>
    <row r="10" spans="1:27" ht="29.25" customHeight="1">
      <c r="A10" s="34" t="s">
        <v>13</v>
      </c>
      <c r="B10" s="89" t="s">
        <v>16</v>
      </c>
      <c r="C10" s="90"/>
      <c r="D10" s="35">
        <f>+'[2]2019 (1 илова) сессия'!D13</f>
        <v>40300000</v>
      </c>
      <c r="X10" s="28"/>
      <c r="Y10" s="28"/>
      <c r="Z10" s="28"/>
      <c r="AA10" s="28"/>
    </row>
    <row r="11" spans="1:27" hidden="1">
      <c r="A11" s="36" t="s">
        <v>17</v>
      </c>
      <c r="B11" s="89" t="s">
        <v>18</v>
      </c>
      <c r="C11" s="90"/>
      <c r="D11" s="35">
        <f>+'[2]2019 (1 илова) сессия'!D14</f>
        <v>0</v>
      </c>
      <c r="X11" s="28"/>
      <c r="Y11" s="28"/>
      <c r="Z11" s="28"/>
      <c r="AA11" s="28"/>
    </row>
    <row r="12" spans="1:27" s="2" customFormat="1" ht="15.75">
      <c r="A12" s="37">
        <v>2</v>
      </c>
      <c r="B12" s="87" t="s">
        <v>19</v>
      </c>
      <c r="C12" s="88"/>
      <c r="D12" s="38">
        <f>+D13+D14+D15</f>
        <v>661908700</v>
      </c>
      <c r="X12" s="32"/>
      <c r="Y12" s="32"/>
      <c r="Z12" s="32"/>
      <c r="AA12" s="32"/>
    </row>
    <row r="13" spans="1:27">
      <c r="A13" s="34" t="s">
        <v>20</v>
      </c>
      <c r="B13" s="89" t="s">
        <v>21</v>
      </c>
      <c r="C13" s="90"/>
      <c r="D13" s="35">
        <f>+'[2]2019 (1 илова) сессия'!D16</f>
        <v>298800000</v>
      </c>
    </row>
    <row r="14" spans="1:27">
      <c r="A14" s="39" t="s">
        <v>22</v>
      </c>
      <c r="B14" s="89" t="s">
        <v>23</v>
      </c>
      <c r="C14" s="90"/>
      <c r="D14" s="35">
        <f>+'[2]2019 (1 илова) сессия'!D17</f>
        <v>256885803</v>
      </c>
    </row>
    <row r="15" spans="1:27">
      <c r="A15" s="39" t="s">
        <v>24</v>
      </c>
      <c r="B15" s="89" t="s">
        <v>25</v>
      </c>
      <c r="C15" s="90"/>
      <c r="D15" s="35">
        <f>+'[2]2019 (1 илова) сессия'!D18</f>
        <v>106222897</v>
      </c>
    </row>
    <row r="16" spans="1:27" s="2" customFormat="1" ht="15.75">
      <c r="A16" s="37">
        <v>3</v>
      </c>
      <c r="B16" s="87" t="s">
        <v>28</v>
      </c>
      <c r="C16" s="88"/>
      <c r="D16" s="38">
        <f>+D17+D18+D19+D21+D23+D20+D22</f>
        <v>352375183</v>
      </c>
      <c r="X16" s="32"/>
      <c r="Y16" s="32"/>
      <c r="Z16" s="32"/>
      <c r="AA16" s="32"/>
    </row>
    <row r="17" spans="1:27">
      <c r="A17" s="34" t="s">
        <v>29</v>
      </c>
      <c r="B17" s="89" t="s">
        <v>30</v>
      </c>
      <c r="C17" s="90"/>
      <c r="D17" s="35">
        <f>+'[2]2019 (1 илова) сессия'!D20</f>
        <v>58119300</v>
      </c>
    </row>
    <row r="18" spans="1:27">
      <c r="A18" s="34" t="s">
        <v>31</v>
      </c>
      <c r="B18" s="89" t="s">
        <v>32</v>
      </c>
      <c r="C18" s="90"/>
      <c r="D18" s="35">
        <f>+'[2]2019 (1 илова) сессия'!D21</f>
        <v>110848934</v>
      </c>
    </row>
    <row r="19" spans="1:27">
      <c r="A19" s="34" t="s">
        <v>33</v>
      </c>
      <c r="B19" s="89" t="s">
        <v>34</v>
      </c>
      <c r="C19" s="90"/>
      <c r="D19" s="35">
        <f>+'[2]2019 (1 илова) сессия'!D22</f>
        <v>50724600</v>
      </c>
    </row>
    <row r="20" spans="1:27">
      <c r="A20" s="34" t="s">
        <v>35</v>
      </c>
      <c r="B20" s="89" t="s">
        <v>36</v>
      </c>
      <c r="C20" s="90"/>
      <c r="D20" s="35">
        <f>+'[2]2019 (1 илова) сессия'!D23</f>
        <v>77256052</v>
      </c>
    </row>
    <row r="21" spans="1:27">
      <c r="A21" s="34" t="s">
        <v>37</v>
      </c>
      <c r="B21" s="89" t="s">
        <v>38</v>
      </c>
      <c r="C21" s="90"/>
      <c r="D21" s="35">
        <f>+'[2]2019 (1 илова) сессия'!D24</f>
        <v>45011597</v>
      </c>
    </row>
    <row r="22" spans="1:27">
      <c r="A22" s="34" t="s">
        <v>39</v>
      </c>
      <c r="B22" s="89" t="s">
        <v>102</v>
      </c>
      <c r="C22" s="90"/>
      <c r="D22" s="35">
        <f>+'[2]2019 (1 илова) сессия'!D25</f>
        <v>5100300</v>
      </c>
    </row>
    <row r="23" spans="1:27">
      <c r="A23" s="34" t="s">
        <v>103</v>
      </c>
      <c r="B23" s="89" t="s">
        <v>40</v>
      </c>
      <c r="C23" s="90"/>
      <c r="D23" s="35">
        <f>+'[2]2019 (1 илова) сессия'!D26</f>
        <v>5314400</v>
      </c>
    </row>
    <row r="24" spans="1:27" s="2" customFormat="1" ht="15.75">
      <c r="A24" s="37" t="s">
        <v>41</v>
      </c>
      <c r="B24" s="87" t="s">
        <v>42</v>
      </c>
      <c r="C24" s="88"/>
      <c r="D24" s="38">
        <f>+D25+D26+D27+D28+D29</f>
        <v>121739046</v>
      </c>
      <c r="X24" s="32"/>
      <c r="Y24" s="32"/>
      <c r="Z24" s="32"/>
      <c r="AA24" s="32"/>
    </row>
    <row r="25" spans="1:27">
      <c r="A25" s="34" t="s">
        <v>43</v>
      </c>
      <c r="B25" s="89" t="s">
        <v>44</v>
      </c>
      <c r="C25" s="90"/>
      <c r="D25" s="35">
        <f>+'[2]2019 (1 илова) сессия'!D28</f>
        <v>52924095</v>
      </c>
    </row>
    <row r="26" spans="1:27" ht="30.75" customHeight="1">
      <c r="A26" s="39" t="s">
        <v>45</v>
      </c>
      <c r="B26" s="89" t="s">
        <v>46</v>
      </c>
      <c r="C26" s="90"/>
      <c r="D26" s="35">
        <f>+'[2]2019 (1 илова) сессия'!D29</f>
        <v>34628647</v>
      </c>
    </row>
    <row r="27" spans="1:27">
      <c r="A27" s="39" t="s">
        <v>47</v>
      </c>
      <c r="B27" s="89" t="s">
        <v>48</v>
      </c>
      <c r="C27" s="90"/>
      <c r="D27" s="35">
        <f>+'[2]2019 (1 илова) сессия'!D30</f>
        <v>25860304</v>
      </c>
    </row>
    <row r="28" spans="1:27">
      <c r="A28" s="39" t="s">
        <v>49</v>
      </c>
      <c r="B28" s="89" t="s">
        <v>50</v>
      </c>
      <c r="C28" s="90"/>
      <c r="D28" s="35">
        <f>+'[2]2019 (1 илова) сессия'!D31</f>
        <v>8326000</v>
      </c>
    </row>
    <row r="29" spans="1:27" hidden="1">
      <c r="A29" s="39" t="s">
        <v>51</v>
      </c>
      <c r="B29" s="89" t="s">
        <v>52</v>
      </c>
      <c r="C29" s="90"/>
      <c r="D29" s="35">
        <f>+'[2]2019 (1 илова) сессия'!D32</f>
        <v>0</v>
      </c>
    </row>
    <row r="30" spans="1:27" ht="15.75" thickBot="1">
      <c r="A30" s="40"/>
      <c r="B30" s="95"/>
      <c r="C30" s="96"/>
      <c r="D30" s="35"/>
    </row>
    <row r="31" spans="1:27" ht="16.5" thickBot="1">
      <c r="A31" s="41"/>
      <c r="B31" s="91" t="s">
        <v>53</v>
      </c>
      <c r="C31" s="92"/>
      <c r="D31" s="42">
        <f>+D6+D12+D16+D24</f>
        <v>2270859170</v>
      </c>
    </row>
    <row r="32" spans="1:27" ht="16.5" thickBot="1">
      <c r="A32" s="43"/>
      <c r="B32" s="97" t="s">
        <v>54</v>
      </c>
      <c r="C32" s="98"/>
      <c r="D32" s="35">
        <f>+'[2]2019 (1 илова) сессия'!D35</f>
        <v>1760935444</v>
      </c>
    </row>
    <row r="33" spans="1:27" ht="16.5" hidden="1" thickBot="1">
      <c r="A33" s="44"/>
      <c r="B33" s="99" t="s">
        <v>55</v>
      </c>
      <c r="C33" s="100"/>
      <c r="D33" s="35">
        <f>+'[2]2019 (1 илова) сессия'!D36</f>
        <v>0</v>
      </c>
    </row>
    <row r="34" spans="1:27" ht="16.5" thickBot="1">
      <c r="A34" s="41"/>
      <c r="B34" s="91" t="s">
        <v>56</v>
      </c>
      <c r="C34" s="92"/>
      <c r="D34" s="42">
        <f>D31+D32+D33</f>
        <v>4031794614</v>
      </c>
    </row>
    <row r="35" spans="1:27" ht="16.5" thickBot="1">
      <c r="A35" s="41"/>
      <c r="B35" s="91" t="s">
        <v>57</v>
      </c>
      <c r="C35" s="92"/>
      <c r="D35" s="42">
        <f>+D34</f>
        <v>4031794614</v>
      </c>
    </row>
    <row r="36" spans="1:27" s="2" customFormat="1" ht="33.75" customHeight="1" thickBot="1">
      <c r="A36" s="30" t="s">
        <v>3</v>
      </c>
      <c r="B36" s="91" t="s">
        <v>58</v>
      </c>
      <c r="C36" s="92"/>
      <c r="D36" s="31" t="s">
        <v>5</v>
      </c>
    </row>
    <row r="37" spans="1:27" s="2" customFormat="1" ht="30" customHeight="1">
      <c r="A37" s="37" t="s">
        <v>59</v>
      </c>
      <c r="B37" s="93" t="s">
        <v>60</v>
      </c>
      <c r="C37" s="94"/>
      <c r="D37" s="45">
        <f>+D38+D39+D40+D41+D42+D43+D44+D45</f>
        <v>3547417489</v>
      </c>
      <c r="X37" s="32"/>
      <c r="Y37" s="32"/>
      <c r="Z37" s="32"/>
      <c r="AA37" s="32"/>
    </row>
    <row r="38" spans="1:27">
      <c r="A38" s="34" t="s">
        <v>7</v>
      </c>
      <c r="B38" s="89" t="s">
        <v>104</v>
      </c>
      <c r="C38" s="90"/>
      <c r="D38" s="46">
        <f>+'[2]2019 (1 илова) сессия'!D41</f>
        <v>313925142</v>
      </c>
    </row>
    <row r="39" spans="1:27">
      <c r="A39" s="34" t="s">
        <v>9</v>
      </c>
      <c r="B39" s="89" t="s">
        <v>61</v>
      </c>
      <c r="C39" s="90"/>
      <c r="D39" s="46">
        <f>+'[2]2019 (1 илова) сессия'!D42</f>
        <v>1931009101</v>
      </c>
    </row>
    <row r="40" spans="1:27">
      <c r="A40" s="34" t="s">
        <v>11</v>
      </c>
      <c r="B40" s="89" t="s">
        <v>62</v>
      </c>
      <c r="C40" s="90"/>
      <c r="D40" s="46">
        <f>+'[2]2019 (1 илова) сессия'!D43</f>
        <v>1435849</v>
      </c>
    </row>
    <row r="41" spans="1:27">
      <c r="A41" s="34" t="s">
        <v>13</v>
      </c>
      <c r="B41" s="89" t="s">
        <v>63</v>
      </c>
      <c r="C41" s="90"/>
      <c r="D41" s="46">
        <f>+'[2]2019 (1 илова) сессия'!D44</f>
        <v>949390370</v>
      </c>
    </row>
    <row r="42" spans="1:27">
      <c r="A42" s="34" t="s">
        <v>15</v>
      </c>
      <c r="B42" s="89" t="s">
        <v>64</v>
      </c>
      <c r="C42" s="90"/>
      <c r="D42" s="46">
        <f>+'[2]2019 (1 илова) сессия'!D45</f>
        <v>29052141</v>
      </c>
    </row>
    <row r="43" spans="1:27">
      <c r="A43" s="34" t="s">
        <v>17</v>
      </c>
      <c r="B43" s="89" t="s">
        <v>65</v>
      </c>
      <c r="C43" s="90"/>
      <c r="D43" s="46">
        <f>+'[2]2019 (1 илова) сессия'!D46</f>
        <v>37785860</v>
      </c>
    </row>
    <row r="44" spans="1:27">
      <c r="A44" s="34" t="s">
        <v>67</v>
      </c>
      <c r="B44" s="89" t="s">
        <v>66</v>
      </c>
      <c r="C44" s="90"/>
      <c r="D44" s="46">
        <f>+'[2]2019 (1 илова) сессия'!D47</f>
        <v>3603684</v>
      </c>
    </row>
    <row r="45" spans="1:27" ht="14.25" customHeight="1">
      <c r="A45" s="34" t="s">
        <v>105</v>
      </c>
      <c r="B45" s="89" t="s">
        <v>69</v>
      </c>
      <c r="C45" s="90"/>
      <c r="D45" s="46">
        <f>+'[2]2019 (1 илова) сессия'!D48</f>
        <v>281215342</v>
      </c>
    </row>
    <row r="46" spans="1:27" s="2" customFormat="1" ht="15.75">
      <c r="A46" s="37" t="s">
        <v>70</v>
      </c>
      <c r="B46" s="87" t="s">
        <v>71</v>
      </c>
      <c r="C46" s="88"/>
      <c r="D46" s="45">
        <f>+D47+D48+D49+D50+D51+D52+D53+D54+D55+D56+D57+D58</f>
        <v>188954706</v>
      </c>
      <c r="X46" s="32"/>
      <c r="Y46" s="32"/>
      <c r="Z46" s="32"/>
      <c r="AA46" s="32"/>
    </row>
    <row r="47" spans="1:27">
      <c r="A47" s="34" t="s">
        <v>20</v>
      </c>
      <c r="B47" s="81" t="s">
        <v>106</v>
      </c>
      <c r="C47" s="82"/>
      <c r="D47" s="46">
        <f>+'[2]2019 (1 илова) сессия'!D50</f>
        <v>28220305</v>
      </c>
    </row>
    <row r="48" spans="1:27">
      <c r="A48" s="34" t="s">
        <v>22</v>
      </c>
      <c r="B48" s="81" t="s">
        <v>107</v>
      </c>
      <c r="C48" s="82"/>
      <c r="D48" s="46">
        <f>+'[2]2019 (1 илова) сессия'!D51</f>
        <v>16178577</v>
      </c>
    </row>
    <row r="49" spans="1:27">
      <c r="A49" s="34" t="s">
        <v>24</v>
      </c>
      <c r="B49" s="81" t="s">
        <v>108</v>
      </c>
      <c r="C49" s="82"/>
      <c r="D49" s="46">
        <f>+'[2]2019 (1 илова) сессия'!D52</f>
        <v>5527900</v>
      </c>
    </row>
    <row r="50" spans="1:27">
      <c r="A50" s="34" t="s">
        <v>26</v>
      </c>
      <c r="B50" s="81" t="s">
        <v>109</v>
      </c>
      <c r="C50" s="82"/>
      <c r="D50" s="46">
        <f>+'[2]2019 (1 илова) сессия'!D53</f>
        <v>5028082</v>
      </c>
    </row>
    <row r="51" spans="1:27">
      <c r="A51" s="34" t="s">
        <v>76</v>
      </c>
      <c r="B51" s="81" t="s">
        <v>110</v>
      </c>
      <c r="C51" s="82"/>
      <c r="D51" s="46">
        <f>+'[2]2019 (1 илова) сессия'!D54</f>
        <v>1116193</v>
      </c>
    </row>
    <row r="52" spans="1:27">
      <c r="A52" s="34" t="s">
        <v>78</v>
      </c>
      <c r="B52" s="81" t="s">
        <v>111</v>
      </c>
      <c r="C52" s="82"/>
      <c r="D52" s="46">
        <f>+'[2]2019 (1 илова) сессия'!D55</f>
        <v>15359358</v>
      </c>
    </row>
    <row r="53" spans="1:27">
      <c r="A53" s="34" t="s">
        <v>80</v>
      </c>
      <c r="B53" s="81" t="s">
        <v>77</v>
      </c>
      <c r="C53" s="82"/>
      <c r="D53" s="46">
        <f>+'[2]2019 (1 илова) сессия'!D56</f>
        <v>12089440</v>
      </c>
    </row>
    <row r="54" spans="1:27">
      <c r="A54" s="34" t="s">
        <v>112</v>
      </c>
      <c r="B54" s="81" t="s">
        <v>73</v>
      </c>
      <c r="C54" s="82"/>
      <c r="D54" s="46">
        <f>+'[2]2019 (1 илова) сессия'!D57</f>
        <v>97526995</v>
      </c>
    </row>
    <row r="55" spans="1:27" ht="14.25" customHeight="1">
      <c r="A55" s="34" t="s">
        <v>113</v>
      </c>
      <c r="B55" s="81" t="s">
        <v>74</v>
      </c>
      <c r="C55" s="82"/>
      <c r="D55" s="46">
        <f>+'[2]2019 (1 илова) сессия'!D58</f>
        <v>1503518</v>
      </c>
    </row>
    <row r="56" spans="1:27">
      <c r="A56" s="34" t="s">
        <v>114</v>
      </c>
      <c r="B56" s="81" t="s">
        <v>75</v>
      </c>
      <c r="C56" s="82"/>
      <c r="D56" s="46">
        <f>+'[2]2019 (1 илова) сессия'!D59</f>
        <v>3063080</v>
      </c>
    </row>
    <row r="57" spans="1:27" ht="14.25" customHeight="1">
      <c r="A57" s="34" t="s">
        <v>115</v>
      </c>
      <c r="B57" s="81" t="s">
        <v>79</v>
      </c>
      <c r="C57" s="82"/>
      <c r="D57" s="46">
        <f>+'[2]2019 (1 илова) сессия'!D60</f>
        <v>2612769</v>
      </c>
    </row>
    <row r="58" spans="1:27" ht="14.25" customHeight="1">
      <c r="A58" s="34" t="s">
        <v>116</v>
      </c>
      <c r="B58" s="81" t="s">
        <v>81</v>
      </c>
      <c r="C58" s="82"/>
      <c r="D58" s="46">
        <f>+'[2]2019 (1 илова) сессия'!D61</f>
        <v>728489</v>
      </c>
    </row>
    <row r="59" spans="1:27" s="2" customFormat="1" ht="15.75">
      <c r="A59" s="37" t="s">
        <v>82</v>
      </c>
      <c r="B59" s="87" t="s">
        <v>83</v>
      </c>
      <c r="C59" s="88"/>
      <c r="D59" s="45">
        <f>+'[2]2019 (1 илова) сессия'!D62</f>
        <v>105765785</v>
      </c>
      <c r="X59" s="32"/>
      <c r="Y59" s="32"/>
      <c r="Z59" s="32"/>
      <c r="AA59" s="32"/>
    </row>
    <row r="60" spans="1:27" s="2" customFormat="1" ht="15" customHeight="1">
      <c r="A60" s="37">
        <v>4</v>
      </c>
      <c r="B60" s="87" t="s">
        <v>84</v>
      </c>
      <c r="C60" s="88"/>
      <c r="D60" s="45">
        <f>+'[2]2019 (1 илова) сессия'!D63</f>
        <v>87914928</v>
      </c>
      <c r="X60" s="32"/>
      <c r="Y60" s="32"/>
      <c r="Z60" s="32"/>
      <c r="AA60" s="32"/>
    </row>
    <row r="61" spans="1:27" s="2" customFormat="1" ht="15.75">
      <c r="A61" s="37">
        <v>5</v>
      </c>
      <c r="B61" s="87" t="s">
        <v>85</v>
      </c>
      <c r="C61" s="88"/>
      <c r="D61" s="45">
        <f>+'[2]2019 (1 илова) сессия'!D64</f>
        <v>41898957</v>
      </c>
      <c r="X61" s="32"/>
      <c r="Y61" s="32"/>
      <c r="Z61" s="32"/>
      <c r="AA61" s="32"/>
    </row>
    <row r="62" spans="1:27" s="2" customFormat="1" ht="15" customHeight="1">
      <c r="A62" s="37" t="s">
        <v>86</v>
      </c>
      <c r="B62" s="87" t="s">
        <v>87</v>
      </c>
      <c r="C62" s="88"/>
      <c r="D62" s="45">
        <f>+'[2]2019 (1 илова) сессия'!D65</f>
        <v>33205200</v>
      </c>
      <c r="X62" s="32"/>
      <c r="Y62" s="32"/>
      <c r="Z62" s="32"/>
      <c r="AA62" s="32"/>
    </row>
    <row r="63" spans="1:27" s="2" customFormat="1" ht="15.75">
      <c r="A63" s="37">
        <v>7</v>
      </c>
      <c r="B63" s="87" t="s">
        <v>88</v>
      </c>
      <c r="C63" s="88"/>
      <c r="D63" s="45">
        <f>+D64+D65+D66+D67+D68</f>
        <v>26637549</v>
      </c>
      <c r="X63" s="32"/>
      <c r="Y63" s="32"/>
      <c r="Z63" s="32"/>
      <c r="AA63" s="32"/>
    </row>
    <row r="64" spans="1:27">
      <c r="A64" s="34" t="s">
        <v>89</v>
      </c>
      <c r="B64" s="81" t="s">
        <v>90</v>
      </c>
      <c r="C64" s="82"/>
      <c r="D64" s="46">
        <f>+'[2]2019 (1 илова) сессия'!D67</f>
        <v>1428250</v>
      </c>
    </row>
    <row r="65" spans="1:4">
      <c r="A65" s="34" t="s">
        <v>91</v>
      </c>
      <c r="B65" s="81" t="s">
        <v>92</v>
      </c>
      <c r="C65" s="82"/>
      <c r="D65" s="46">
        <f>+'[2]2019 (1 илова) сессия'!D68</f>
        <v>12958185</v>
      </c>
    </row>
    <row r="66" spans="1:4">
      <c r="A66" s="34" t="s">
        <v>93</v>
      </c>
      <c r="B66" s="81" t="s">
        <v>94</v>
      </c>
      <c r="C66" s="82"/>
      <c r="D66" s="46">
        <f>+'[2]2019 (1 илова) сессия'!D69</f>
        <v>20273</v>
      </c>
    </row>
    <row r="67" spans="1:4">
      <c r="A67" s="34" t="s">
        <v>95</v>
      </c>
      <c r="B67" s="83" t="s">
        <v>96</v>
      </c>
      <c r="C67" s="84"/>
      <c r="D67" s="46">
        <f>+'[2]2019 (1 илова) сессия'!D70</f>
        <v>2337214</v>
      </c>
    </row>
    <row r="68" spans="1:4">
      <c r="A68" s="34" t="s">
        <v>97</v>
      </c>
      <c r="B68" s="81" t="s">
        <v>98</v>
      </c>
      <c r="C68" s="82"/>
      <c r="D68" s="46">
        <f>+'[2]2019 (1 илова) сессия'!D71</f>
        <v>9893627</v>
      </c>
    </row>
    <row r="69" spans="1:4" ht="15.75" thickBot="1">
      <c r="A69" s="47"/>
      <c r="B69" s="85"/>
      <c r="C69" s="86"/>
      <c r="D69" s="48"/>
    </row>
    <row r="70" spans="1:4" ht="16.5" thickBot="1">
      <c r="A70" s="41"/>
      <c r="B70" s="77" t="s">
        <v>99</v>
      </c>
      <c r="C70" s="78"/>
      <c r="D70" s="49">
        <f>+D37+D46+D59+D60+D61+D62+D63</f>
        <v>4031794614</v>
      </c>
    </row>
    <row r="71" spans="1:4" ht="16.5" thickBot="1">
      <c r="A71" s="30"/>
      <c r="B71" s="77" t="s">
        <v>57</v>
      </c>
      <c r="C71" s="78"/>
      <c r="D71" s="49">
        <f>D70</f>
        <v>4031794614</v>
      </c>
    </row>
    <row r="72" spans="1:4" ht="16.5" hidden="1" thickBot="1">
      <c r="A72" s="50"/>
      <c r="B72" s="79" t="s">
        <v>100</v>
      </c>
      <c r="C72" s="80"/>
      <c r="D72" s="51"/>
    </row>
    <row r="73" spans="1:4" ht="15.75">
      <c r="B73" s="2"/>
      <c r="C73" s="2"/>
    </row>
  </sheetData>
  <mergeCells count="70">
    <mergeCell ref="A2:D2"/>
    <mergeCell ref="A3:D3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1:C71"/>
    <mergeCell ref="B72:C72"/>
    <mergeCell ref="B65:C65"/>
    <mergeCell ref="B66:C66"/>
    <mergeCell ref="B67:C67"/>
    <mergeCell ref="B68:C68"/>
    <mergeCell ref="B69:C69"/>
    <mergeCell ref="B70:C70"/>
  </mergeCells>
  <pageMargins left="0.70866141732283472" right="0.28999999999999998" top="0.43" bottom="0.41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2019-08-02T06:42:45Z</dcterms:modified>
</cp:coreProperties>
</file>