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ЯНВАР 2019\Қарор лойиҳалари\"/>
    </mc:Choice>
  </mc:AlternateContent>
  <bookViews>
    <workbookView xWindow="120" yWindow="36" windowWidth="28692" windowHeight="11760"/>
  </bookViews>
  <sheets>
    <sheet name="2019 йил 1-илова" sheetId="1" r:id="rId1"/>
    <sheet name="2-илова 2019" sheetId="2" r:id="rId2"/>
    <sheet name="3-илова 2019" sheetId="3" r:id="rId3"/>
    <sheet name="4-илова 2019" sheetId="4" r:id="rId4"/>
    <sheet name="5-илова 2019 " sheetId="5" r:id="rId5"/>
  </sheets>
  <externalReferences>
    <externalReference r:id="rId6"/>
    <externalReference r:id="rId7"/>
  </externalReferences>
  <definedNames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tt1" hidden="1">{#N/A,#N/A,TRUE,"일정"}</definedName>
    <definedName name="_xlnm._FilterDatabase" localSheetId="2" hidden="1">[1]фев!#REF!</definedName>
    <definedName name="_xlnm._FilterDatabase" localSheetId="4" hidden="1">[1]фев!#REF!</definedName>
    <definedName name="_xlnm._FilterDatabase" hidden="1">[1]фев!#REF!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localSheetId="4" hidden="1">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4" hidden="1">#REF!,#REF!,#REF!,#REF!</definedName>
    <definedName name="_xlnm.Print_Area" localSheetId="0">'2019 йил 1-илова'!$A$1:$D$80</definedName>
    <definedName name="_xlnm.Print_Area" localSheetId="1">'2-илова 2019'!$A$1:$H$31</definedName>
    <definedName name="_xlnm.Print_Area" localSheetId="2">'3-илова 2019'!$A$1:$C$31</definedName>
    <definedName name="_xlnm.Print_Area" localSheetId="3">'4-илова 2019'!$A$1:$C$30</definedName>
    <definedName name="_xlnm.Print_Area" localSheetId="4">'5-илова 2019 '!$A$1:$Y$32</definedName>
    <definedName name="ррррр" localSheetId="4" hidden="1">[1]фев!#REF!</definedName>
    <definedName name="тимоиавл12" localSheetId="4" hidden="1">[1]фев!#REF!</definedName>
    <definedName name="тмтвао" localSheetId="4" hidden="1">#REF!,#REF!,#REF!,#REF!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62913"/>
</workbook>
</file>

<file path=xl/calcChain.xml><?xml version="1.0" encoding="utf-8"?>
<calcChain xmlns="http://schemas.openxmlformats.org/spreadsheetml/2006/main">
  <c r="Y25" i="5" l="1"/>
  <c r="X25" i="5"/>
  <c r="W25" i="5"/>
  <c r="V25" i="5"/>
  <c r="U25" i="5"/>
  <c r="T25" i="5"/>
  <c r="S25" i="5"/>
  <c r="R25" i="5"/>
  <c r="Q25" i="5"/>
  <c r="P25" i="5"/>
  <c r="O25" i="5"/>
  <c r="N25" i="5"/>
  <c r="L25" i="5"/>
  <c r="J25" i="5"/>
  <c r="I25" i="5"/>
  <c r="H25" i="5"/>
  <c r="G25" i="5"/>
  <c r="F25" i="5"/>
  <c r="E25" i="5"/>
  <c r="D25" i="5"/>
  <c r="C25" i="5"/>
  <c r="B25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F24" i="5"/>
  <c r="E24" i="5"/>
  <c r="D24" i="5"/>
  <c r="C24" i="5"/>
  <c r="B24" i="5"/>
  <c r="Y23" i="5"/>
  <c r="X23" i="5"/>
  <c r="W23" i="5"/>
  <c r="V23" i="5"/>
  <c r="U23" i="5"/>
  <c r="T23" i="5"/>
  <c r="S23" i="5"/>
  <c r="R23" i="5"/>
  <c r="Q23" i="5"/>
  <c r="P23" i="5"/>
  <c r="O23" i="5"/>
  <c r="N23" i="5"/>
  <c r="L23" i="5"/>
  <c r="F23" i="5"/>
  <c r="E23" i="5"/>
  <c r="D23" i="5"/>
  <c r="C23" i="5"/>
  <c r="B23" i="5"/>
  <c r="Y22" i="5"/>
  <c r="X22" i="5"/>
  <c r="W22" i="5"/>
  <c r="V22" i="5"/>
  <c r="U22" i="5"/>
  <c r="T22" i="5"/>
  <c r="S22" i="5"/>
  <c r="R22" i="5"/>
  <c r="Q22" i="5"/>
  <c r="P22" i="5"/>
  <c r="O22" i="5"/>
  <c r="N22" i="5"/>
  <c r="L22" i="5"/>
  <c r="F22" i="5"/>
  <c r="E22" i="5"/>
  <c r="D22" i="5"/>
  <c r="C22" i="5"/>
  <c r="B22" i="5"/>
  <c r="Y21" i="5"/>
  <c r="X21" i="5"/>
  <c r="W21" i="5"/>
  <c r="V21" i="5"/>
  <c r="U21" i="5"/>
  <c r="T21" i="5"/>
  <c r="S21" i="5"/>
  <c r="R21" i="5"/>
  <c r="Q21" i="5"/>
  <c r="P21" i="5"/>
  <c r="O21" i="5"/>
  <c r="N21" i="5"/>
  <c r="L21" i="5"/>
  <c r="F21" i="5"/>
  <c r="E21" i="5"/>
  <c r="D21" i="5"/>
  <c r="C21" i="5"/>
  <c r="B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F20" i="5"/>
  <c r="E20" i="5"/>
  <c r="D20" i="5"/>
  <c r="C20" i="5"/>
  <c r="B20" i="5"/>
  <c r="Y19" i="5"/>
  <c r="X19" i="5"/>
  <c r="W19" i="5"/>
  <c r="V19" i="5"/>
  <c r="U19" i="5"/>
  <c r="T19" i="5"/>
  <c r="S19" i="5"/>
  <c r="R19" i="5"/>
  <c r="Q19" i="5"/>
  <c r="P19" i="5"/>
  <c r="O19" i="5"/>
  <c r="N19" i="5"/>
  <c r="L19" i="5"/>
  <c r="F19" i="5"/>
  <c r="E19" i="5"/>
  <c r="D19" i="5"/>
  <c r="C19" i="5"/>
  <c r="B19" i="5"/>
  <c r="Y18" i="5"/>
  <c r="X18" i="5"/>
  <c r="W18" i="5"/>
  <c r="V18" i="5"/>
  <c r="U18" i="5"/>
  <c r="T18" i="5"/>
  <c r="S18" i="5"/>
  <c r="R18" i="5"/>
  <c r="Q18" i="5"/>
  <c r="P18" i="5"/>
  <c r="O18" i="5"/>
  <c r="N18" i="5"/>
  <c r="L18" i="5"/>
  <c r="F18" i="5"/>
  <c r="E18" i="5"/>
  <c r="D18" i="5"/>
  <c r="C18" i="5"/>
  <c r="B18" i="5"/>
  <c r="Y17" i="5"/>
  <c r="X17" i="5"/>
  <c r="W17" i="5"/>
  <c r="V17" i="5"/>
  <c r="U17" i="5"/>
  <c r="T17" i="5"/>
  <c r="S17" i="5"/>
  <c r="R17" i="5"/>
  <c r="Q17" i="5"/>
  <c r="P17" i="5"/>
  <c r="O17" i="5"/>
  <c r="N17" i="5"/>
  <c r="L17" i="5"/>
  <c r="F17" i="5"/>
  <c r="E17" i="5"/>
  <c r="D17" i="5"/>
  <c r="C17" i="5"/>
  <c r="B17" i="5"/>
  <c r="Y16" i="5"/>
  <c r="X16" i="5"/>
  <c r="W16" i="5"/>
  <c r="V16" i="5"/>
  <c r="U16" i="5"/>
  <c r="T16" i="5"/>
  <c r="S16" i="5"/>
  <c r="R16" i="5"/>
  <c r="Q16" i="5"/>
  <c r="P16" i="5"/>
  <c r="O16" i="5"/>
  <c r="N16" i="5"/>
  <c r="L16" i="5"/>
  <c r="F16" i="5"/>
  <c r="E16" i="5"/>
  <c r="D16" i="5"/>
  <c r="C16" i="5"/>
  <c r="B16" i="5"/>
  <c r="Y15" i="5"/>
  <c r="X15" i="5"/>
  <c r="W15" i="5"/>
  <c r="V15" i="5"/>
  <c r="U15" i="5"/>
  <c r="T15" i="5"/>
  <c r="S15" i="5"/>
  <c r="R15" i="5"/>
  <c r="Q15" i="5"/>
  <c r="P15" i="5"/>
  <c r="O15" i="5"/>
  <c r="N15" i="5"/>
  <c r="L15" i="5"/>
  <c r="F15" i="5"/>
  <c r="E15" i="5"/>
  <c r="D15" i="5"/>
  <c r="C15" i="5"/>
  <c r="B15" i="5"/>
  <c r="Y14" i="5"/>
  <c r="X14" i="5"/>
  <c r="W14" i="5"/>
  <c r="V14" i="5"/>
  <c r="U14" i="5"/>
  <c r="T14" i="5"/>
  <c r="S14" i="5"/>
  <c r="R14" i="5"/>
  <c r="Q14" i="5"/>
  <c r="P14" i="5"/>
  <c r="O14" i="5"/>
  <c r="N14" i="5"/>
  <c r="L14" i="5"/>
  <c r="J14" i="5"/>
  <c r="H14" i="5"/>
  <c r="G14" i="5"/>
  <c r="F14" i="5"/>
  <c r="E14" i="5"/>
  <c r="D14" i="5"/>
  <c r="C14" i="5"/>
  <c r="B14" i="5"/>
  <c r="Y13" i="5"/>
  <c r="X13" i="5"/>
  <c r="W13" i="5"/>
  <c r="V13" i="5"/>
  <c r="U13" i="5"/>
  <c r="T13" i="5"/>
  <c r="S13" i="5"/>
  <c r="R13" i="5"/>
  <c r="Q13" i="5"/>
  <c r="P13" i="5"/>
  <c r="O13" i="5"/>
  <c r="N13" i="5"/>
  <c r="L13" i="5"/>
  <c r="F13" i="5"/>
  <c r="E13" i="5"/>
  <c r="D13" i="5"/>
  <c r="C13" i="5"/>
  <c r="B13" i="5"/>
  <c r="Y12" i="5"/>
  <c r="X12" i="5"/>
  <c r="W12" i="5"/>
  <c r="V12" i="5"/>
  <c r="U12" i="5"/>
  <c r="T12" i="5"/>
  <c r="S12" i="5"/>
  <c r="R12" i="5"/>
  <c r="Q12" i="5"/>
  <c r="P12" i="5"/>
  <c r="O12" i="5"/>
  <c r="N12" i="5"/>
  <c r="L12" i="5"/>
  <c r="F12" i="5"/>
  <c r="E12" i="5"/>
  <c r="D12" i="5"/>
  <c r="C12" i="5"/>
  <c r="B12" i="5"/>
  <c r="Y11" i="5"/>
  <c r="X11" i="5"/>
  <c r="W11" i="5"/>
  <c r="V11" i="5"/>
  <c r="U11" i="5"/>
  <c r="T11" i="5"/>
  <c r="S11" i="5"/>
  <c r="R11" i="5"/>
  <c r="Q11" i="5"/>
  <c r="P11" i="5"/>
  <c r="O11" i="5"/>
  <c r="N11" i="5"/>
  <c r="L11" i="5"/>
  <c r="F11" i="5"/>
  <c r="E11" i="5"/>
  <c r="D11" i="5"/>
  <c r="C11" i="5"/>
  <c r="B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H10" i="5"/>
  <c r="G10" i="5"/>
  <c r="F10" i="5"/>
  <c r="E10" i="5"/>
  <c r="D10" i="5"/>
  <c r="C10" i="5"/>
  <c r="B10" i="5"/>
  <c r="L28" i="4"/>
  <c r="K26" i="4"/>
  <c r="P25" i="4"/>
  <c r="Q25" i="4" s="1"/>
  <c r="O25" i="4"/>
  <c r="N25" i="4"/>
  <c r="M24" i="4"/>
  <c r="N24" i="4" s="1"/>
  <c r="C24" i="4"/>
  <c r="P24" i="4" s="1"/>
  <c r="Q24" i="4" s="1"/>
  <c r="M23" i="4"/>
  <c r="N23" i="4" s="1"/>
  <c r="J23" i="4"/>
  <c r="C23" i="4"/>
  <c r="O23" i="4" s="1"/>
  <c r="M22" i="4"/>
  <c r="N22" i="4" s="1"/>
  <c r="C22" i="4"/>
  <c r="O22" i="4" s="1"/>
  <c r="M21" i="4"/>
  <c r="N21" i="4" s="1"/>
  <c r="J21" i="4"/>
  <c r="C21" i="4"/>
  <c r="O21" i="4" s="1"/>
  <c r="M20" i="4"/>
  <c r="N20" i="4" s="1"/>
  <c r="C20" i="4"/>
  <c r="P20" i="4" s="1"/>
  <c r="Q20" i="4" s="1"/>
  <c r="M19" i="4"/>
  <c r="N19" i="4" s="1"/>
  <c r="C19" i="4"/>
  <c r="O19" i="4" s="1"/>
  <c r="M18" i="4"/>
  <c r="N18" i="4" s="1"/>
  <c r="C18" i="4"/>
  <c r="O18" i="4" s="1"/>
  <c r="N17" i="4"/>
  <c r="M17" i="4"/>
  <c r="C17" i="4"/>
  <c r="O17" i="4" s="1"/>
  <c r="M16" i="4"/>
  <c r="N16" i="4" s="1"/>
  <c r="C16" i="4"/>
  <c r="P16" i="4" s="1"/>
  <c r="Q16" i="4" s="1"/>
  <c r="M15" i="4"/>
  <c r="N15" i="4" s="1"/>
  <c r="C15" i="4"/>
  <c r="O15" i="4" s="1"/>
  <c r="M14" i="4"/>
  <c r="N14" i="4" s="1"/>
  <c r="C14" i="4"/>
  <c r="O14" i="4" s="1"/>
  <c r="M13" i="4"/>
  <c r="N13" i="4" s="1"/>
  <c r="J13" i="4"/>
  <c r="C13" i="4"/>
  <c r="O13" i="4" s="1"/>
  <c r="M12" i="4"/>
  <c r="N12" i="4" s="1"/>
  <c r="C12" i="4"/>
  <c r="P12" i="4" s="1"/>
  <c r="Q12" i="4" s="1"/>
  <c r="M11" i="4"/>
  <c r="N11" i="4" s="1"/>
  <c r="C11" i="4"/>
  <c r="O11" i="4" s="1"/>
  <c r="M10" i="4"/>
  <c r="N10" i="4" s="1"/>
  <c r="C10" i="4"/>
  <c r="O10" i="4" s="1"/>
  <c r="N9" i="4"/>
  <c r="M9" i="4"/>
  <c r="C9" i="4"/>
  <c r="O9" i="4" s="1"/>
  <c r="M8" i="4"/>
  <c r="M26" i="4" s="1"/>
  <c r="C8" i="4"/>
  <c r="P8" i="4" s="1"/>
  <c r="Q8" i="4" s="1"/>
  <c r="L28" i="3"/>
  <c r="K26" i="3"/>
  <c r="Q25" i="3"/>
  <c r="P25" i="3"/>
  <c r="O25" i="3"/>
  <c r="N25" i="3"/>
  <c r="M24" i="3"/>
  <c r="N24" i="3" s="1"/>
  <c r="C24" i="3"/>
  <c r="O24" i="3" s="1"/>
  <c r="M23" i="3"/>
  <c r="N23" i="3" s="1"/>
  <c r="C23" i="3"/>
  <c r="O23" i="3" s="1"/>
  <c r="M22" i="3"/>
  <c r="N22" i="3" s="1"/>
  <c r="C22" i="3"/>
  <c r="P22" i="3" s="1"/>
  <c r="Q22" i="3" s="1"/>
  <c r="M21" i="3"/>
  <c r="N21" i="3" s="1"/>
  <c r="J21" i="3"/>
  <c r="C21" i="3"/>
  <c r="O21" i="3" s="1"/>
  <c r="M20" i="3"/>
  <c r="N20" i="3" s="1"/>
  <c r="C20" i="3"/>
  <c r="O20" i="3" s="1"/>
  <c r="M19" i="3"/>
  <c r="N19" i="3" s="1"/>
  <c r="C19" i="3"/>
  <c r="O19" i="3" s="1"/>
  <c r="M18" i="3"/>
  <c r="N18" i="3" s="1"/>
  <c r="C18" i="3"/>
  <c r="P18" i="3" s="1"/>
  <c r="Q18" i="3" s="1"/>
  <c r="N17" i="3"/>
  <c r="M17" i="3"/>
  <c r="C17" i="3"/>
  <c r="O17" i="3" s="1"/>
  <c r="M16" i="3"/>
  <c r="N16" i="3" s="1"/>
  <c r="C16" i="3"/>
  <c r="O16" i="3" s="1"/>
  <c r="M15" i="3"/>
  <c r="N15" i="3" s="1"/>
  <c r="C15" i="3"/>
  <c r="O15" i="3" s="1"/>
  <c r="M14" i="3"/>
  <c r="N14" i="3" s="1"/>
  <c r="C14" i="3"/>
  <c r="P14" i="3" s="1"/>
  <c r="Q14" i="3" s="1"/>
  <c r="M13" i="3"/>
  <c r="N13" i="3" s="1"/>
  <c r="J13" i="3"/>
  <c r="C13" i="3"/>
  <c r="O13" i="3" s="1"/>
  <c r="M12" i="3"/>
  <c r="N12" i="3" s="1"/>
  <c r="C12" i="3"/>
  <c r="O12" i="3" s="1"/>
  <c r="M11" i="3"/>
  <c r="N11" i="3" s="1"/>
  <c r="C11" i="3"/>
  <c r="O11" i="3" s="1"/>
  <c r="M10" i="3"/>
  <c r="N10" i="3" s="1"/>
  <c r="C10" i="3"/>
  <c r="P10" i="3" s="1"/>
  <c r="Q10" i="3" s="1"/>
  <c r="N9" i="3"/>
  <c r="M9" i="3"/>
  <c r="C9" i="3"/>
  <c r="O9" i="3" s="1"/>
  <c r="M8" i="3"/>
  <c r="N8" i="3" s="1"/>
  <c r="C8" i="3"/>
  <c r="I25" i="2"/>
  <c r="H25" i="2"/>
  <c r="G25" i="2"/>
  <c r="E25" i="2" s="1"/>
  <c r="N25" i="2" s="1"/>
  <c r="F25" i="2"/>
  <c r="D25" i="2"/>
  <c r="C25" i="2"/>
  <c r="L25" i="2" s="1"/>
  <c r="I24" i="2"/>
  <c r="H24" i="2"/>
  <c r="G24" i="2"/>
  <c r="F24" i="2"/>
  <c r="D24" i="2"/>
  <c r="C24" i="2"/>
  <c r="L24" i="2" s="1"/>
  <c r="H23" i="2"/>
  <c r="G23" i="2"/>
  <c r="E23" i="2" s="1"/>
  <c r="N23" i="2" s="1"/>
  <c r="F23" i="2"/>
  <c r="D23" i="2"/>
  <c r="C23" i="2"/>
  <c r="L23" i="2" s="1"/>
  <c r="I22" i="2"/>
  <c r="H22" i="2"/>
  <c r="G22" i="2"/>
  <c r="F22" i="2"/>
  <c r="E22" i="2" s="1"/>
  <c r="N22" i="2" s="1"/>
  <c r="D22" i="2"/>
  <c r="C22" i="2"/>
  <c r="L22" i="2" s="1"/>
  <c r="I21" i="2"/>
  <c r="H21" i="2"/>
  <c r="G21" i="2"/>
  <c r="F21" i="2"/>
  <c r="D21" i="2"/>
  <c r="C21" i="2"/>
  <c r="L21" i="2" s="1"/>
  <c r="H20" i="2"/>
  <c r="G20" i="2"/>
  <c r="F20" i="2"/>
  <c r="D20" i="2"/>
  <c r="C20" i="2"/>
  <c r="L20" i="2" s="1"/>
  <c r="I19" i="2"/>
  <c r="H19" i="2"/>
  <c r="G19" i="2"/>
  <c r="F19" i="2"/>
  <c r="E19" i="2" s="1"/>
  <c r="N19" i="2" s="1"/>
  <c r="D19" i="2"/>
  <c r="C19" i="2"/>
  <c r="L19" i="2" s="1"/>
  <c r="I18" i="2"/>
  <c r="H18" i="2"/>
  <c r="G18" i="2"/>
  <c r="F18" i="2"/>
  <c r="D18" i="2"/>
  <c r="M18" i="2" s="1"/>
  <c r="C18" i="2"/>
  <c r="L18" i="2" s="1"/>
  <c r="I17" i="2"/>
  <c r="H17" i="2"/>
  <c r="G17" i="2"/>
  <c r="F17" i="2"/>
  <c r="E17" i="2" s="1"/>
  <c r="N17" i="2" s="1"/>
  <c r="D17" i="2"/>
  <c r="C17" i="2"/>
  <c r="L17" i="2" s="1"/>
  <c r="I16" i="2"/>
  <c r="H16" i="2"/>
  <c r="G16" i="2"/>
  <c r="F16" i="2"/>
  <c r="D16" i="2"/>
  <c r="C16" i="2"/>
  <c r="L16" i="2" s="1"/>
  <c r="H15" i="2"/>
  <c r="G15" i="2"/>
  <c r="F15" i="2"/>
  <c r="D15" i="2"/>
  <c r="C15" i="2"/>
  <c r="L15" i="2" s="1"/>
  <c r="I14" i="2"/>
  <c r="H14" i="2"/>
  <c r="G14" i="2"/>
  <c r="F14" i="2"/>
  <c r="D14" i="2"/>
  <c r="C14" i="2"/>
  <c r="L14" i="2" s="1"/>
  <c r="I13" i="2"/>
  <c r="H13" i="2"/>
  <c r="G13" i="2"/>
  <c r="F13" i="2"/>
  <c r="D13" i="2"/>
  <c r="C13" i="2"/>
  <c r="L13" i="2" s="1"/>
  <c r="H12" i="2"/>
  <c r="G12" i="2"/>
  <c r="F12" i="2"/>
  <c r="E12" i="2" s="1"/>
  <c r="N12" i="2" s="1"/>
  <c r="D12" i="2"/>
  <c r="C12" i="2"/>
  <c r="L12" i="2" s="1"/>
  <c r="I11" i="2"/>
  <c r="H11" i="2"/>
  <c r="G11" i="2"/>
  <c r="F11" i="2"/>
  <c r="D11" i="2"/>
  <c r="C11" i="2"/>
  <c r="L11" i="2" s="1"/>
  <c r="I10" i="2"/>
  <c r="H10" i="2"/>
  <c r="G10" i="2"/>
  <c r="F10" i="2"/>
  <c r="E10" i="2" s="1"/>
  <c r="N10" i="2" s="1"/>
  <c r="D10" i="2"/>
  <c r="C10" i="2"/>
  <c r="L10" i="2" s="1"/>
  <c r="I9" i="2"/>
  <c r="H9" i="2"/>
  <c r="G9" i="2"/>
  <c r="F9" i="2"/>
  <c r="D9" i="2"/>
  <c r="M9" i="2" s="1"/>
  <c r="C9" i="2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 s="1"/>
  <c r="D36" i="1"/>
  <c r="D35" i="1"/>
  <c r="D32" i="1"/>
  <c r="D31" i="1"/>
  <c r="D30" i="1"/>
  <c r="D29" i="1"/>
  <c r="D28" i="1"/>
  <c r="D26" i="1"/>
  <c r="D25" i="1"/>
  <c r="D24" i="1"/>
  <c r="D23" i="1"/>
  <c r="D22" i="1"/>
  <c r="D21" i="1"/>
  <c r="D20" i="1"/>
  <c r="D18" i="1"/>
  <c r="D17" i="1"/>
  <c r="D16" i="1"/>
  <c r="D15" i="1" s="1"/>
  <c r="D14" i="1"/>
  <c r="D13" i="1"/>
  <c r="D12" i="1"/>
  <c r="D11" i="1"/>
  <c r="D10" i="1"/>
  <c r="J25" i="2" l="1"/>
  <c r="C26" i="2"/>
  <c r="L26" i="2" s="1"/>
  <c r="H26" i="2"/>
  <c r="J22" i="2"/>
  <c r="E13" i="2"/>
  <c r="N13" i="2" s="1"/>
  <c r="E15" i="2"/>
  <c r="N15" i="2" s="1"/>
  <c r="E11" i="2"/>
  <c r="N11" i="2" s="1"/>
  <c r="E16" i="2"/>
  <c r="N16" i="2" s="1"/>
  <c r="E18" i="2"/>
  <c r="N18" i="2" s="1"/>
  <c r="E24" i="2"/>
  <c r="N24" i="2" s="1"/>
  <c r="F26" i="2"/>
  <c r="E20" i="2"/>
  <c r="N20" i="2" s="1"/>
  <c r="G26" i="2"/>
  <c r="E14" i="2"/>
  <c r="N14" i="2" s="1"/>
  <c r="E21" i="2"/>
  <c r="N21" i="2" s="1"/>
  <c r="J23" i="2"/>
  <c r="J15" i="2"/>
  <c r="J17" i="2"/>
  <c r="J19" i="2"/>
  <c r="P19" i="3"/>
  <c r="Q19" i="3" s="1"/>
  <c r="E9" i="2"/>
  <c r="N9" i="2" s="1"/>
  <c r="I12" i="2"/>
  <c r="I15" i="2"/>
  <c r="I20" i="2"/>
  <c r="I23" i="2"/>
  <c r="P9" i="3"/>
  <c r="Q9" i="3" s="1"/>
  <c r="J11" i="3"/>
  <c r="P17" i="3"/>
  <c r="Q17" i="3" s="1"/>
  <c r="J19" i="3"/>
  <c r="P9" i="4"/>
  <c r="Q9" i="4" s="1"/>
  <c r="J11" i="4"/>
  <c r="P17" i="4"/>
  <c r="Q17" i="4" s="1"/>
  <c r="J19" i="4"/>
  <c r="J10" i="2"/>
  <c r="J12" i="2"/>
  <c r="J16" i="2"/>
  <c r="J20" i="2"/>
  <c r="P11" i="3"/>
  <c r="Q11" i="3" s="1"/>
  <c r="P11" i="4"/>
  <c r="Q11" i="4" s="1"/>
  <c r="D27" i="1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J9" i="3"/>
  <c r="P15" i="3"/>
  <c r="Q15" i="3" s="1"/>
  <c r="J17" i="3"/>
  <c r="P23" i="3"/>
  <c r="Q23" i="3" s="1"/>
  <c r="J9" i="4"/>
  <c r="P15" i="4"/>
  <c r="Q15" i="4" s="1"/>
  <c r="J17" i="4"/>
  <c r="P23" i="4"/>
  <c r="Q23" i="4" s="1"/>
  <c r="P19" i="4"/>
  <c r="Q19" i="4" s="1"/>
  <c r="D9" i="1"/>
  <c r="D34" i="1" s="1"/>
  <c r="D37" i="1" s="1"/>
  <c r="D38" i="1" s="1"/>
  <c r="D19" i="1"/>
  <c r="D49" i="1"/>
  <c r="D66" i="1"/>
  <c r="C26" i="3"/>
  <c r="J26" i="3" s="1"/>
  <c r="P13" i="3"/>
  <c r="Q13" i="3" s="1"/>
  <c r="J15" i="3"/>
  <c r="P21" i="3"/>
  <c r="Q21" i="3" s="1"/>
  <c r="J23" i="3"/>
  <c r="P13" i="4"/>
  <c r="Q13" i="4" s="1"/>
  <c r="J15" i="4"/>
  <c r="P21" i="4"/>
  <c r="Q21" i="4" s="1"/>
  <c r="D73" i="1"/>
  <c r="D74" i="1" s="1"/>
  <c r="M27" i="4"/>
  <c r="N26" i="4"/>
  <c r="M26" i="3"/>
  <c r="O8" i="4"/>
  <c r="O12" i="4"/>
  <c r="L9" i="2"/>
  <c r="D26" i="2"/>
  <c r="J8" i="3"/>
  <c r="P8" i="3"/>
  <c r="Q8" i="3" s="1"/>
  <c r="J12" i="3"/>
  <c r="P12" i="3"/>
  <c r="Q12" i="3" s="1"/>
  <c r="J16" i="3"/>
  <c r="P16" i="3"/>
  <c r="Q16" i="3" s="1"/>
  <c r="J20" i="3"/>
  <c r="P20" i="3"/>
  <c r="Q20" i="3" s="1"/>
  <c r="J24" i="3"/>
  <c r="P24" i="3"/>
  <c r="Q24" i="3" s="1"/>
  <c r="N8" i="4"/>
  <c r="J10" i="4"/>
  <c r="P10" i="4"/>
  <c r="Q10" i="4" s="1"/>
  <c r="J14" i="4"/>
  <c r="P14" i="4"/>
  <c r="Q14" i="4" s="1"/>
  <c r="J18" i="4"/>
  <c r="P18" i="4"/>
  <c r="Q18" i="4" s="1"/>
  <c r="J22" i="4"/>
  <c r="P22" i="4"/>
  <c r="Q22" i="4" s="1"/>
  <c r="C26" i="4"/>
  <c r="O14" i="3"/>
  <c r="O24" i="4"/>
  <c r="K10" i="2"/>
  <c r="K11" i="2"/>
  <c r="K12" i="2"/>
  <c r="K14" i="2"/>
  <c r="K17" i="2"/>
  <c r="K19" i="2"/>
  <c r="K22" i="2"/>
  <c r="K23" i="2"/>
  <c r="K25" i="2"/>
  <c r="O8" i="3"/>
  <c r="O10" i="3"/>
  <c r="O18" i="3"/>
  <c r="O22" i="3"/>
  <c r="O16" i="4"/>
  <c r="O20" i="4"/>
  <c r="J10" i="3"/>
  <c r="J14" i="3"/>
  <c r="J18" i="3"/>
  <c r="J22" i="3"/>
  <c r="J8" i="4"/>
  <c r="J12" i="4"/>
  <c r="J16" i="4"/>
  <c r="J20" i="4"/>
  <c r="J24" i="4"/>
  <c r="K24" i="2" l="1"/>
  <c r="K15" i="2"/>
  <c r="J24" i="2"/>
  <c r="K18" i="2"/>
  <c r="J18" i="2"/>
  <c r="K21" i="2"/>
  <c r="K13" i="2"/>
  <c r="J21" i="2"/>
  <c r="J13" i="2"/>
  <c r="K20" i="2"/>
  <c r="K16" i="2"/>
  <c r="I26" i="2"/>
  <c r="J11" i="2"/>
  <c r="J14" i="2"/>
  <c r="P26" i="3"/>
  <c r="Q26" i="3" s="1"/>
  <c r="E26" i="2"/>
  <c r="J26" i="2" s="1"/>
  <c r="F34" i="1"/>
  <c r="I30" i="3"/>
  <c r="O26" i="3"/>
  <c r="K9" i="2"/>
  <c r="J9" i="2"/>
  <c r="I30" i="4"/>
  <c r="P26" i="4"/>
  <c r="Q26" i="4" s="1"/>
  <c r="O26" i="4"/>
  <c r="J26" i="4"/>
  <c r="M26" i="2"/>
  <c r="M27" i="3"/>
  <c r="N26" i="3"/>
  <c r="E38" i="1"/>
  <c r="K26" i="2" l="1"/>
  <c r="N26" i="2"/>
</calcChain>
</file>

<file path=xl/sharedStrings.xml><?xml version="1.0" encoding="utf-8"?>
<sst xmlns="http://schemas.openxmlformats.org/spreadsheetml/2006/main" count="287" uniqueCount="191">
  <si>
    <t>Самарқанд вилояти маҳаллий бюджетининг</t>
  </si>
  <si>
    <t xml:space="preserve">2019 йил параметрлари </t>
  </si>
  <si>
    <t>(минг сўмда)</t>
  </si>
  <si>
    <t>т/р</t>
  </si>
  <si>
    <t>ДАРОМАДЛАР</t>
  </si>
  <si>
    <t>Параметрлари</t>
  </si>
  <si>
    <t>Тўғри солиқлар-жами</t>
  </si>
  <si>
    <t>1.1</t>
  </si>
  <si>
    <t>Юридик шахслардан олинадиган фойда солиғи</t>
  </si>
  <si>
    <t>1.2</t>
  </si>
  <si>
    <t>Ягона солиқ тўловидан Давлат бюджетига ажратмалар, шу жумладан кичик корхона ва микрофирмалар бўйича</t>
  </si>
  <si>
    <t>1.3</t>
  </si>
  <si>
    <t>Жисмоний шахслардан олинадиган даромад солиғи</t>
  </si>
  <si>
    <t>1.4</t>
  </si>
  <si>
    <t>Тадбиркорлик фаолияти билан шуғулланувчи юридик ва жисмоний шахслардан олинадиган қатъий белгиланган даромад солиғи</t>
  </si>
  <si>
    <t>1.6</t>
  </si>
  <si>
    <t>Ободонлаштириш ва ижтимоий инфратузилмани ривожлантириш солиғи</t>
  </si>
  <si>
    <t>Эгри солиқлар-жами</t>
  </si>
  <si>
    <t>2.1</t>
  </si>
  <si>
    <t>Қўшилган қиймат солиғи</t>
  </si>
  <si>
    <t>2.2</t>
  </si>
  <si>
    <t>Акциз солиғи</t>
  </si>
  <si>
    <t>2.3</t>
  </si>
  <si>
    <t>Давлат божи</t>
  </si>
  <si>
    <t>Ресурс тўловлари ва мол-мулкига солинадиган солиқлар-жами</t>
  </si>
  <si>
    <t>3.1</t>
  </si>
  <si>
    <t>Юридик шахсларнинг мол-мулкига солинадиган солиқ</t>
  </si>
  <si>
    <t>3.2</t>
  </si>
  <si>
    <t>Жисмоний шахсларнинг мол-мулкига солинадиган солиқ</t>
  </si>
  <si>
    <t>3.3</t>
  </si>
  <si>
    <t>Юридик шахслар ер солиғи</t>
  </si>
  <si>
    <t>3.4</t>
  </si>
  <si>
    <t>Жисмоний шахслардан олинадиган ер солиғи</t>
  </si>
  <si>
    <t>3.5</t>
  </si>
  <si>
    <t>Ягона ер солиғи</t>
  </si>
  <si>
    <t>3.6</t>
  </si>
  <si>
    <t>Ер қаъридан фойдаланганлик учун солиқ (норуда материаллари)</t>
  </si>
  <si>
    <t>3.7</t>
  </si>
  <si>
    <t>Сув ресурсларидан фойдаланганлик учун солиқ</t>
  </si>
  <si>
    <t>4</t>
  </si>
  <si>
    <t>Бошқа даромадлар-жами</t>
  </si>
  <si>
    <t>4.1</t>
  </si>
  <si>
    <t>Жарималар</t>
  </si>
  <si>
    <t>4.2</t>
  </si>
  <si>
    <t>ЎзР ИИВ Йўл ҳаракати хавфсизлиги Бош бошқармаси ва унинг ҳудудий бўлинмалари томонидан ундириладиган йиғимлар</t>
  </si>
  <si>
    <t>4.3</t>
  </si>
  <si>
    <t>Бозорлар даромадидан тушум</t>
  </si>
  <si>
    <t>4.4</t>
  </si>
  <si>
    <t>Маҳаллий йиғимлар</t>
  </si>
  <si>
    <t>4.5</t>
  </si>
  <si>
    <t>Бошқа тушумлар</t>
  </si>
  <si>
    <t>Даромадлар жами</t>
  </si>
  <si>
    <t>Ижтимоий соҳа учун трансфертлар - жами</t>
  </si>
  <si>
    <t>Республика бюджетидан ўтказиб бериладиган даромад</t>
  </si>
  <si>
    <t>Даромадлар ҳаммаси</t>
  </si>
  <si>
    <t>Б А Л А Н С</t>
  </si>
  <si>
    <t>ХАРАЖАТЛАР</t>
  </si>
  <si>
    <t>1</t>
  </si>
  <si>
    <t>Ижтимоий соҳа ва аҳолини ижтимоий ҳимоялаш харажатлар - жами</t>
  </si>
  <si>
    <t>Мактабгача таълим</t>
  </si>
  <si>
    <t>Умумий таълим</t>
  </si>
  <si>
    <t>Кадрлар тайёрлаш</t>
  </si>
  <si>
    <t>Соғлиқни сақлаш</t>
  </si>
  <si>
    <t>1.5</t>
  </si>
  <si>
    <t>Маданият ва оммавий ахборот воситалари</t>
  </si>
  <si>
    <t>Спорт</t>
  </si>
  <si>
    <t>1.7</t>
  </si>
  <si>
    <t>Фан</t>
  </si>
  <si>
    <t>1.8</t>
  </si>
  <si>
    <t>Болали оилаларга ва кам таъминланган оилаларга нафақалар</t>
  </si>
  <si>
    <t>2</t>
  </si>
  <si>
    <t>Иқтисодиётга харажатлар-жами</t>
  </si>
  <si>
    <t>Сув хўжалиги ташкилотлари</t>
  </si>
  <si>
    <t>Қишлоқ хўжалиги ташкилотлари</t>
  </si>
  <si>
    <t>Ўрмон хўжалиги</t>
  </si>
  <si>
    <t>2.4</t>
  </si>
  <si>
    <t>Экология</t>
  </si>
  <si>
    <t>2.5</t>
  </si>
  <si>
    <t>Зараркунадаларга қарши курашиш</t>
  </si>
  <si>
    <t>2.6</t>
  </si>
  <si>
    <t>Ветеринария ташкилотлари</t>
  </si>
  <si>
    <t>2.7</t>
  </si>
  <si>
    <t>"Тоза ҳудуд" Давлат унитар корхонаси</t>
  </si>
  <si>
    <t>2.8</t>
  </si>
  <si>
    <t>Ободонлаштириш</t>
  </si>
  <si>
    <t>2.9</t>
  </si>
  <si>
    <t>Дренаж ишлари билан боғлиқ харажатлар</t>
  </si>
  <si>
    <t>2.10</t>
  </si>
  <si>
    <t>Уй-жой коммунал хўжалиги вазирлигининг худудий бўлимларини сақлаш харажатлари</t>
  </si>
  <si>
    <t>2.11</t>
  </si>
  <si>
    <t>Кўп хонадонли уй-жой фондига туташ ҳудудларни ободонлаштириш</t>
  </si>
  <si>
    <t>2.12</t>
  </si>
  <si>
    <t>Иситиш қозонхоналари ва иситиш тизимларини капитал таъмирлаш</t>
  </si>
  <si>
    <t>3</t>
  </si>
  <si>
    <t>Давлат бошқарув органларини сақлаш</t>
  </si>
  <si>
    <t>Фуқароларнинг ўзини ўзи бошқариш органларини сақлаш</t>
  </si>
  <si>
    <t>Заҳира жамғармаси</t>
  </si>
  <si>
    <t>6</t>
  </si>
  <si>
    <t>Марказлаштирилган инвестицияларни молиялаштиришга харажатлар</t>
  </si>
  <si>
    <t>Бошқа харажатлар-жами</t>
  </si>
  <si>
    <t>7.1</t>
  </si>
  <si>
    <t>Ижтимоий кўникма марказлари</t>
  </si>
  <si>
    <t>7.2</t>
  </si>
  <si>
    <t>Қабуллар уйини сақлаш харажатлари</t>
  </si>
  <si>
    <t>7.3</t>
  </si>
  <si>
    <t>Давлат мукофотларини тўлаш бўйича харажатлар</t>
  </si>
  <si>
    <t>7.4</t>
  </si>
  <si>
    <t>Маҳаллий бюджетдан молиялаштириладиган бошқа муассасалар ва тадбирлар</t>
  </si>
  <si>
    <t>7.5</t>
  </si>
  <si>
    <t>Чет эл кредитларини қоплаш</t>
  </si>
  <si>
    <t>Харажатлар ҳаммаси</t>
  </si>
  <si>
    <t>Айланма касса маблағлари меъёри</t>
  </si>
  <si>
    <t xml:space="preserve">          (минг сўм)</t>
  </si>
  <si>
    <t xml:space="preserve"> Шаҳар ва туманлар номлари </t>
  </si>
  <si>
    <t>Даромадлар</t>
  </si>
  <si>
    <t>Харажатлар</t>
  </si>
  <si>
    <t>Ижтимоий соҳа учун трансфертлар</t>
  </si>
  <si>
    <t>шундан</t>
  </si>
  <si>
    <t>Вилоят бюджетига ажратма</t>
  </si>
  <si>
    <t>АКМ</t>
  </si>
  <si>
    <t>Республика бюджетидан</t>
  </si>
  <si>
    <t>Вилоят бюджетидан</t>
  </si>
  <si>
    <t>Вилоят бюджети</t>
  </si>
  <si>
    <t>Самарқанд ш.</t>
  </si>
  <si>
    <t>Каттақургон ш.</t>
  </si>
  <si>
    <t>Оқдарё т.</t>
  </si>
  <si>
    <t>Булунғур т.</t>
  </si>
  <si>
    <t>Жомбой т.</t>
  </si>
  <si>
    <t>Иштихон т.</t>
  </si>
  <si>
    <t>Каттақўргон т.</t>
  </si>
  <si>
    <t>Қушработ т.</t>
  </si>
  <si>
    <t>Нарпай т.</t>
  </si>
  <si>
    <t>Пайариқ т.</t>
  </si>
  <si>
    <t>Пастдарғом т.</t>
  </si>
  <si>
    <t>Пахтачи т.</t>
  </si>
  <si>
    <t>Самарқанд т.</t>
  </si>
  <si>
    <t>Нурабод т.</t>
  </si>
  <si>
    <t>Ургут т.</t>
  </si>
  <si>
    <t>Тайлоқ т.</t>
  </si>
  <si>
    <t>Ж А М И</t>
  </si>
  <si>
    <t>Самарқанд вилояти шаҳар ва туманлари маҳаллий бюджетларининг 2019 йилга Захира жамғармаси маблағлари миқдори тўғрисида</t>
  </si>
  <si>
    <t xml:space="preserve">                          (минг сум)</t>
  </si>
  <si>
    <t>Шаҳар ва туманлар номлари</t>
  </si>
  <si>
    <t>Ажратилган маблағ миқлори</t>
  </si>
  <si>
    <t>2018 йил</t>
  </si>
  <si>
    <t>2017 йил</t>
  </si>
  <si>
    <t>2015 йил</t>
  </si>
  <si>
    <t>Каттақургон т.</t>
  </si>
  <si>
    <t>Қўшработ т.</t>
  </si>
  <si>
    <t>Тойлоқ т.</t>
  </si>
  <si>
    <t>Самарқанд вилояти шаҳар ва туманлари маҳаллий бюджетларининг 2019 йилга айланма касса маблағлари меъёрлари</t>
  </si>
  <si>
    <t xml:space="preserve"> 2019 йилда даромадлар ва солиқлар тушумларидан вилоятдаги шаҳар ва туманларнинг бюджетларига ажратмалар меъёри</t>
  </si>
  <si>
    <t>Юридик шахслардан олинадиган                                                                                           фойда солиғи</t>
  </si>
  <si>
    <t>Ягона солиқ тўловидан                                                                                                                            Давлат бюджетига ажратмалар</t>
  </si>
  <si>
    <t>Жисмоний шахслардан                                                                                                                      олинадиган даромад солиғи</t>
  </si>
  <si>
    <t>Тадбиркорлик фаолияти билан                                                                                  шуғулланувчи юридик ва жисмоний шахслардан олинадиган қатъий                                                                                                  белгиланган даромад солиғи</t>
  </si>
  <si>
    <t>Юридик шахсларнинг мол-мулкига                                                                                   солинадиган солиқ</t>
  </si>
  <si>
    <t>Жисмоний шахслардан                                                                                                                                    олинадиган ер солиғи</t>
  </si>
  <si>
    <t>Сув ресурсларидан фойдаланганлик                                                                                        учун солиқ</t>
  </si>
  <si>
    <t xml:space="preserve">Жарималар </t>
  </si>
  <si>
    <t>ЎзР ИИВ Йўл ҳаракати хавфсизлиги                                                                                                                Бош бошқармаси ва унинг ҳудудий бўлинмалари томонидан                                                                                                                  ундириладиган йиғимлар</t>
  </si>
  <si>
    <t>Ер қаъридан фойдаланганлик учун солиқ 
(норуда материаллари)</t>
  </si>
  <si>
    <t>Ароқ</t>
  </si>
  <si>
    <t>Коньяк, бальзам</t>
  </si>
  <si>
    <t>Табиий вино</t>
  </si>
  <si>
    <t>Бошқа винолар</t>
  </si>
  <si>
    <t>Пиво</t>
  </si>
  <si>
    <t>Бензин, дизел ёқилғиси ва газ реализациясидан солиқ</t>
  </si>
  <si>
    <t>Чакана савдо тармоғига сотилаётган, олтиндан тайёрланган заргарлик буюмлари</t>
  </si>
  <si>
    <t>спирт</t>
  </si>
  <si>
    <t>Вино</t>
  </si>
  <si>
    <t>Коньяк</t>
  </si>
  <si>
    <t>Каттақўрғон т.</t>
  </si>
  <si>
    <t>Вилоят ҳокимининг</t>
  </si>
  <si>
    <t xml:space="preserve"> _______сонли қарорига 
1 илова</t>
  </si>
  <si>
    <t xml:space="preserve">Вилоят ҳокимининг </t>
  </si>
  <si>
    <t xml:space="preserve"> </t>
  </si>
  <si>
    <t>_____сонли қарорига 
 3 илова</t>
  </si>
  <si>
    <t>_____сонли қарорига 
4 илова</t>
  </si>
  <si>
    <t xml:space="preserve"> _____сонли қарорига 
5 илова</t>
  </si>
  <si>
    <t>Кўриб чиқди: Вилоят ҳокимининг биринчи ўринбосари котибияти мудири</t>
  </si>
  <si>
    <t>Ижрочи:Вилоят ҳокимининг биринчи ўринбосари котибияти мутахассиси</t>
  </si>
  <si>
    <t>Ш.Дуланов</t>
  </si>
  <si>
    <t>Р.Махкулов</t>
  </si>
  <si>
    <t>Т/р</t>
  </si>
  <si>
    <t>Самарқанд вилояти шаҳар ва туманлари бўйича 2019 йилги даромадлари, харажатлари,
ижтимоий соҳа учун трансфертлар ҳажми</t>
  </si>
  <si>
    <t xml:space="preserve"> 2019 йил _____ январдаги </t>
  </si>
  <si>
    <t xml:space="preserve"> 2019 йил _____ январдаги
_____сонли қарорига
2 илова</t>
  </si>
  <si>
    <t>Вилоят ҳокимининг 
2019 йил _____ январдаги</t>
  </si>
  <si>
    <t>Вилоят ҳокимининг
 2019 йил _____ январдаги</t>
  </si>
  <si>
    <t xml:space="preserve">2019 йил "______" январдаги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</si>
</sst>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164" formatCode="#,##0_р_."/>
    <numFmt numFmtId="165" formatCode="#,##0.0"/>
    <numFmt numFmtId="166" formatCode="0.0"/>
    <numFmt numFmtId="167" formatCode="#,##0;[Red]\-#,##0"/>
    <numFmt numFmtId="168" formatCode="_ * #&quot;!,&quot;##0\!.00_ ;_ * &quot;₩!-&quot;#&quot;!,&quot;##0\!.00_ ;_ * \-??_ ;_ @_ "/>
    <numFmt numFmtId="169" formatCode="\₩#,##0;[Red]&quot;₩-&quot;#,##0"/>
    <numFmt numFmtId="170" formatCode="#,##0.00;[Red]\-#,##0.00"/>
    <numFmt numFmtId="171" formatCode="_-* #,##0&quot; ?&quot;_-;\-* #,##0&quot; ?&quot;_-;_-* &quot;- ?&quot;_-;_-@_-"/>
    <numFmt numFmtId="172" formatCode="_-* #,##0\ _?._-;\-* #,##0\ _?._-;_-* &quot;- &quot;_?\._-;_-@_-"/>
    <numFmt numFmtId="173" formatCode="#"/>
    <numFmt numFmtId="174" formatCode="_-* #,##0.00\ _?_._-;\-* #,##0.00\ _?_._-;_-* &quot;-&quot;??\ _?_._-;_-@_-"/>
    <numFmt numFmtId="175" formatCode="_-* #,##0.00\ &quot;?.&quot;_-;\-* #,##0.00\ &quot;?.&quot;_-;_-* &quot;-&quot;??\ &quot;?.&quot;_-;_-@_-"/>
    <numFmt numFmtId="176" formatCode="_-* #,##0.00\ _?\._-;\-* #,##0.00\ _?\._-;_-* \-??\ _?._-;_-@_-"/>
    <numFmt numFmtId="177" formatCode="_-* #,##0.00&quot; ?&quot;_-;\-* #,##0.00&quot; ?&quot;_-;_-* \-??&quot; ?&quot;_-;_-@_-"/>
    <numFmt numFmtId="178" formatCode="\₩#,##0;&quot;₩-&quot;#,##0"/>
    <numFmt numFmtId="179" formatCode="_ \₩* #&quot;!,&quot;##0_ ;_ \₩* &quot;₩!-&quot;#&quot;!,&quot;##0_ ;_ \₩* \-_ ;_ @_ "/>
    <numFmt numFmtId="180" formatCode="_ \₩* #,##0_ ;_ \₩* \-#,##0_ ;_ \₩* \-_ ;_ @_ "/>
    <numFmt numFmtId="181" formatCode="##,##0\ "/>
    <numFmt numFmtId="182" formatCode="0.000000000"/>
    <numFmt numFmtId="183" formatCode="#,##0\ "/>
    <numFmt numFmtId="184" formatCode="0.0000000"/>
    <numFmt numFmtId="185" formatCode="0.0000"/>
    <numFmt numFmtId="186" formatCode="_-* #,##0.0_-;\-* #,##0.0_-;_-* \-_-;_-@_-"/>
    <numFmt numFmtId="187" formatCode="0.000"/>
    <numFmt numFmtId="188" formatCode="0.0000000000"/>
    <numFmt numFmtId="189" formatCode="_ * #,##0.000000_ ;_ * \-#,##0.000000_ ;_ * \-_ ;_ @_ "/>
    <numFmt numFmtId="190" formatCode="mm&quot;월 &quot;dd\일"/>
    <numFmt numFmtId="191" formatCode="0.00000"/>
    <numFmt numFmtId="192" formatCode="\$#,##0.00_);&quot;($&quot;#,##0.00\)"/>
    <numFmt numFmtId="193" formatCode="_-\₩* #,##0_-;&quot;-₩&quot;* #,##0_-;_-\₩* \-_-;_-@_-"/>
    <numFmt numFmtId="194" formatCode="_-\₩* #,##0.00_-;&quot;-₩&quot;* #,##0.00_-;_-\₩* \-??_-;_-@_-"/>
    <numFmt numFmtId="195" formatCode="_-* #,##0&quot;р.&quot;_-;\-* #,##0&quot;р.&quot;_-;_-* &quot;-&quot;&quot;р.&quot;_-;_-@_-"/>
    <numFmt numFmtId="196" formatCode="\$#.00"/>
    <numFmt numFmtId="197" formatCode="%#.00"/>
    <numFmt numFmtId="198" formatCode="#\,##0.00"/>
    <numFmt numFmtId="199" formatCode="#.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_-;\-* #,##0_-;_-* \-_-;_-@_-"/>
    <numFmt numFmtId="203" formatCode="_-* #,##0.00_-;\-* #,##0.00_-;_-* \-??_-;_-@_-"/>
    <numFmt numFmtId="204" formatCode="_ &quot;\&quot;* #,##0.00_ ;_ &quot;\&quot;* \-#,##0.00_ ;_ &quot;\&quot;* &quot;-&quot;??_ ;_ @_ "/>
    <numFmt numFmtId="205" formatCode="0.0%"/>
    <numFmt numFmtId="206" formatCode="_(\$* #,##0_);_(\$* \(#,##0\);_(\$* \-_);_(@_)"/>
    <numFmt numFmtId="207" formatCode="\₩#,##0.00;[Red]&quot;₩-&quot;#,##0.00"/>
    <numFmt numFmtId="208" formatCode="\$#,##0_);[Red]&quot;($&quot;#,##0\)"/>
    <numFmt numFmtId="209" formatCode="_ &quot;$&quot;* #,##0.00_ ;_ &quot;$&quot;* \-#,##0.00_ ;_ &quot;$&quot;* &quot;-&quot;??_ ;_ @_ "/>
    <numFmt numFmtId="210" formatCode="&quot;\&quot;#,##0.00;[Red]&quot;\&quot;\-#,##0.00"/>
    <numFmt numFmtId="211" formatCode="_ &quot;$&quot;* #,##0_ ;_ &quot;$&quot;* \-#,##0_ ;_ &quot;$&quot;* &quot;-&quot;_ ;_ @_ "/>
    <numFmt numFmtId="212" formatCode="&quot;kr &quot;#,##0;[Red]&quot;kr -&quot;#,##0"/>
    <numFmt numFmtId="213" formatCode="m/d"/>
    <numFmt numFmtId="214" formatCode="_(\$* #,##0.00_);_(\$* \(#,##0.00\);_(\$* \-??_);_(@_)"/>
    <numFmt numFmtId="215" formatCode="_ \₩* #,##0.00_ ;_ \₩* \-#,##0.00_ ;_ \₩* \-??_ ;_ @_ "/>
    <numFmt numFmtId="216" formatCode="\$#,##0.00_);[Red]&quot;($&quot;#,##0.00\)"/>
    <numFmt numFmtId="217" formatCode="\$#,##0.00;\(\$#,##0.00\)"/>
    <numFmt numFmtId="218" formatCode="&quot;\&quot;#,##0;[Red]&quot;\&quot;\-#,##0"/>
    <numFmt numFmtId="219" formatCode="_-* #,##0\ &quot;d.&quot;_-;\-* #,##0\ &quot;d.&quot;_-;_-* &quot;-&quot;\ &quot;d.&quot;_-;_-@_-"/>
    <numFmt numFmtId="220" formatCode="_-* #,##0.00\ &quot;d.&quot;_-;\-* #,##0.00\ &quot;d.&quot;_-;_-* &quot;-&quot;??\ &quot;d.&quot;_-;_-@_-"/>
    <numFmt numFmtId="221" formatCode="_(* #,##0_);_(* \(#,##0\);_(* \-_);_(@_)"/>
    <numFmt numFmtId="222" formatCode="_ * #,##0_ ;_ * \-#,##0_ ;_ * \-_ ;_ @_ "/>
    <numFmt numFmtId="223" formatCode="\$#,##0;&quot;($&quot;#,##0\)"/>
    <numFmt numFmtId="224" formatCode="_ * #,##0.00_ ;_ * \-#,##0.00_ ;_ * \-??_ ;_ @_ "/>
    <numFmt numFmtId="225" formatCode="_(* #,##0.00_);_(* \(#,##0.00\);_(* \-??_);_(@_)"/>
    <numFmt numFmtId="226" formatCode="yy/m/d"/>
    <numFmt numFmtId="227" formatCode="0.0%_);[Red]\(0.0%\)"/>
    <numFmt numFmtId="228" formatCode="#,##0.0;[Red]\-#,##0.0"/>
    <numFmt numFmtId="229" formatCode="_-* #,##0.00_р_._-;\-* #,##0.00_р_._-;_-* &quot;-&quot;??_р_._-;_-@_-"/>
    <numFmt numFmtId="230" formatCode="&quot;$&quot;#,##0\ ;\(&quot;$&quot;#,##0\)"/>
    <numFmt numFmtId="231" formatCode="_-* #,##0.00[$€-1]_-;\-* #,##0.00[$€-1]_-;_-* &quot;-&quot;??[$€-1]_-"/>
    <numFmt numFmtId="232" formatCode="_-* #,##0\ _d_._-;\-* #,##0\ _d_._-;_-* &quot;-&quot;\ _d_._-;_-@_-"/>
    <numFmt numFmtId="233" formatCode="_-* #,##0.00\ _d_._-;\-* #,##0.00\ _d_._-;_-* &quot;-&quot;??\ _d_._-;_-@_-"/>
    <numFmt numFmtId="234" formatCode="_ * #,##0_ ;_ * \-#,##0_ ;_ * &quot;-&quot;_ ;_ @_ "/>
    <numFmt numFmtId="235" formatCode="_ * #,##0.00_ ;_ * \-#,##0.00_ ;_ * &quot;-&quot;??_ ;_ @_ "/>
    <numFmt numFmtId="236" formatCode="_-* #,##0.00&quot;р.&quot;_-;\-* #,##0.00&quot;р.&quot;_-;_-* &quot;-&quot;??&quot;р.&quot;_-;_-@_-"/>
    <numFmt numFmtId="237" formatCode="_ &quot;\&quot;* #,##0_ ;_ &quot;\&quot;* \-#,##0_ ;_ &quot;\&quot;* &quot;-&quot;_ ;_ @_ "/>
    <numFmt numFmtId="238" formatCode="_-* #,##0\ _?_._-;\-* #,##0\ _?_._-;_-* &quot;-&quot;\ _?_._-;_-@_-"/>
    <numFmt numFmtId="239" formatCode="_-* #,##0_р_._-;\-* #,##0_р_._-;_-* &quot;-&quot;_р_._-;_-@_-"/>
    <numFmt numFmtId="240" formatCode="#,##0\ &quot;сўм&quot;;\-#,##0\ &quot;сўм&quot;"/>
    <numFmt numFmtId="241" formatCode="0_ ;[Red]\-0\ "/>
    <numFmt numFmtId="242" formatCode="_-* #,##0.00\ _с_ў_м_-;\-* #,##0.00\ _с_ў_м_-;_-* &quot;-&quot;??\ _с_ў_м_-;_-@_-"/>
    <numFmt numFmtId="243" formatCode="_-* #,##0.00_с_ў_м_-;\-* #,##0.00_с_ў_м_-;_-* &quot;-&quot;??_с_ў_м_-;_-@_-"/>
    <numFmt numFmtId="244" formatCode="_-* #,##0_-;&quot;\&quot;\!\-* #,##0_-;_-* &quot;-&quot;_-;_-@_-"/>
  </numFmts>
  <fonts count="2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Baltica"/>
      <charset val="204"/>
    </font>
    <font>
      <b/>
      <sz val="11"/>
      <name val="Baltica"/>
      <charset val="204"/>
    </font>
    <font>
      <b/>
      <sz val="12"/>
      <name val="Baltica"/>
      <charset val="204"/>
    </font>
    <font>
      <b/>
      <sz val="10"/>
      <name val="Baltica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Baltica"/>
      <charset val="204"/>
    </font>
    <font>
      <sz val="12"/>
      <name val="Baltica"/>
      <charset val="204"/>
    </font>
    <font>
      <sz val="10"/>
      <name val="Arial"/>
      <family val="2"/>
      <charset val="204"/>
    </font>
    <font>
      <b/>
      <sz val="14"/>
      <name val="Baltica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  <charset val="204"/>
    </font>
    <font>
      <sz val="12"/>
      <name val="바탕체"/>
      <family val="1"/>
      <charset val="129"/>
    </font>
    <font>
      <sz val="14"/>
      <name val="??"/>
      <family val="3"/>
    </font>
    <font>
      <sz val="11"/>
      <name val="돋움"/>
      <family val="3"/>
      <charset val="129"/>
    </font>
    <font>
      <u/>
      <sz val="10"/>
      <color indexed="20"/>
      <name val="Arial CE"/>
      <family val="2"/>
      <charset val="238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9"/>
      <name val="Times New Roman Cyr"/>
      <family val="1"/>
      <charset val="204"/>
    </font>
    <font>
      <b/>
      <sz val="18"/>
      <color indexed="24"/>
      <name val="???"/>
      <family val="1"/>
    </font>
    <font>
      <b/>
      <sz val="15"/>
      <color indexed="24"/>
      <name val="???"/>
      <family val="1"/>
    </font>
    <font>
      <sz val="10"/>
      <name val="Arial Cyr"/>
      <family val="1"/>
      <charset val="204"/>
    </font>
    <font>
      <sz val="12"/>
      <name val="¹????¼"/>
      <family val="3"/>
      <charset val="129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4"/>
      <name val="园?诙"/>
      <family val="3"/>
    </font>
    <font>
      <sz val="12"/>
      <name val="1UA핤1"/>
      <family val="1"/>
      <charset val="129"/>
    </font>
    <font>
      <sz val="10"/>
      <name val="Helv"/>
      <family val="2"/>
    </font>
    <font>
      <sz val="10"/>
      <name val="Helv"/>
    </font>
    <font>
      <sz val="10"/>
      <name val="Arial"/>
      <family val="2"/>
      <charset val="238"/>
    </font>
    <font>
      <sz val="12"/>
      <name val="¦ر؛´¸©"/>
      <family val="1"/>
      <charset val="129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1"/>
      <charset val="204"/>
    </font>
    <font>
      <b/>
      <sz val="18"/>
      <color indexed="22"/>
      <name val="¹UAAA¼"/>
      <family val="3"/>
      <charset val="129"/>
    </font>
    <font>
      <b/>
      <sz val="18"/>
      <color indexed="22"/>
      <name val="¹ÙÅÁÃ¼"/>
      <family val="3"/>
      <charset val="129"/>
    </font>
    <font>
      <b/>
      <sz val="15"/>
      <color indexed="22"/>
      <name val="¹UAAA¼"/>
      <family val="3"/>
      <charset val="129"/>
    </font>
    <font>
      <b/>
      <sz val="15"/>
      <color indexed="22"/>
      <name val="¹ÙÅÁÃ¼"/>
      <family val="3"/>
      <charset val="129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"/>
      <color indexed="8"/>
      <name val="Courier"/>
      <family val="1"/>
      <charset val="204"/>
    </font>
    <font>
      <sz val="12"/>
      <name val="–¾’©"/>
      <family val="1"/>
      <charset val="129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0"/>
      <name val="굴림체"/>
      <family val="3"/>
      <charset val="129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Arial Narrow"/>
      <family val="2"/>
      <charset val="204"/>
    </font>
    <font>
      <u/>
      <sz val="12"/>
      <name val="바탕체"/>
      <family val="1"/>
      <charset val="129"/>
    </font>
    <font>
      <sz val="11"/>
      <color indexed="9"/>
      <name val="Calibri"/>
      <family val="2"/>
      <charset val="204"/>
    </font>
    <font>
      <sz val="12"/>
      <color indexed="9"/>
      <name val="Arial Narrow"/>
      <family val="2"/>
      <charset val="204"/>
    </font>
    <font>
      <sz val="12"/>
      <name val="±???A?"/>
      <charset val="204"/>
    </font>
    <font>
      <sz val="12"/>
      <name val="µ??oA?p"/>
      <charset val="204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color indexed="20"/>
      <name val="Arial"/>
      <family val="2"/>
    </font>
    <font>
      <sz val="11"/>
      <name val="?¸?o"/>
      <family val="3"/>
      <charset val="129"/>
    </font>
    <font>
      <sz val="12"/>
      <name val="퉆AAA "/>
      <family val="3"/>
      <charset val="129"/>
    </font>
    <font>
      <sz val="11"/>
      <name val="?맙o"/>
      <family val="3"/>
      <charset val="129"/>
    </font>
    <font>
      <sz val="10"/>
      <name val="?UAAA?"/>
      <family val="1"/>
    </font>
    <font>
      <sz val="12"/>
      <name val="ⓒoUAAA¨u"/>
      <family val="1"/>
      <charset val="129"/>
    </font>
    <font>
      <sz val="12"/>
      <name val="¨IoUAAA¡§u"/>
      <family val="3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2"/>
      <name val="¹ÙÅÁÃ¼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1"/>
      <name val="μ¸¿o"/>
      <family val="3"/>
      <charset val="129"/>
    </font>
    <font>
      <sz val="12"/>
      <name val="¸iA¶"/>
      <family val="3"/>
      <charset val="129"/>
    </font>
    <font>
      <sz val="12"/>
      <name val="System"/>
      <family val="2"/>
      <charset val="129"/>
    </font>
    <font>
      <sz val="10"/>
      <name val="¹ÙÅÁÃ¼"/>
      <family val="1"/>
      <charset val="129"/>
    </font>
    <font>
      <sz val="10"/>
      <name val="¹UAAA¼"/>
      <family val="1"/>
      <charset val="129"/>
    </font>
    <font>
      <sz val="12"/>
      <name val="¸íÁ¶"/>
      <family val="3"/>
      <charset val="129"/>
    </font>
    <font>
      <sz val="9"/>
      <name val="±¼¸²A¼"/>
      <family val="3"/>
      <charset val="129"/>
    </font>
    <font>
      <sz val="10"/>
      <name val="µ¸¿òÃ¼"/>
      <family val="3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0"/>
      <name val="μ¸¿oA¼"/>
      <family val="3"/>
      <charset val="129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sz val="10"/>
      <color indexed="8"/>
      <name val="Courier New"/>
      <family val="3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sz val="1"/>
      <color rgb="FF000000"/>
      <name val="Arial Cyr"/>
    </font>
    <font>
      <sz val="9"/>
      <color indexed="8"/>
      <name val="Arial"/>
      <family val="2"/>
      <charset val="204"/>
    </font>
    <font>
      <sz val="8"/>
      <color indexed="8"/>
      <name val="Courier New"/>
      <family val="3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entury Schoolbook"/>
      <family val="1"/>
      <charset val="204"/>
    </font>
    <font>
      <b/>
      <sz val="11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indexed="8"/>
      <name val="Century Schoolbook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entury Schoolbook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000000"/>
      <name val="Courier New"/>
      <family val="3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Arial Narrow"/>
      <family val="2"/>
      <charset val="204"/>
    </font>
    <font>
      <b/>
      <sz val="12"/>
      <color indexed="63"/>
      <name val="Arial Narrow"/>
      <family val="2"/>
      <charset val="204"/>
    </font>
    <font>
      <b/>
      <sz val="12"/>
      <color indexed="52"/>
      <name val="Arial Narrow"/>
      <family val="2"/>
      <charset val="204"/>
    </font>
    <font>
      <sz val="10"/>
      <name val="±јёІГј"/>
      <charset val="204"/>
    </font>
    <font>
      <b/>
      <sz val="15"/>
      <color indexed="56"/>
      <name val="Arial Narrow"/>
      <family val="2"/>
      <charset val="204"/>
    </font>
    <font>
      <b/>
      <sz val="13"/>
      <color indexed="56"/>
      <name val="Arial Narrow"/>
      <family val="2"/>
      <charset val="204"/>
    </font>
    <font>
      <b/>
      <sz val="11"/>
      <color indexed="56"/>
      <name val="Arial Narrow"/>
      <family val="2"/>
      <charset val="204"/>
    </font>
    <font>
      <sz val="12"/>
      <name val="№ЩЕБГј"/>
      <family val="3"/>
      <charset val="129"/>
    </font>
    <font>
      <b/>
      <sz val="12"/>
      <color indexed="8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60"/>
      <name val="Arial Narrow"/>
      <family val="2"/>
      <charset val="204"/>
    </font>
    <font>
      <sz val="14"/>
      <name val="–ѕ’©"/>
      <family val="3"/>
      <charset val="129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Arial Narrow"/>
      <family val="2"/>
      <charset val="204"/>
    </font>
    <font>
      <sz val="11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scheme val="minor"/>
    </font>
    <font>
      <sz val="12"/>
      <color indexed="8"/>
      <name val="Times Uzb Roman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</font>
    <font>
      <sz val="11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0"/>
      <name val="Arial Narrow"/>
      <family val="2"/>
      <charset val="204"/>
    </font>
    <font>
      <i/>
      <sz val="12"/>
      <color indexed="23"/>
      <name val="Arial Narrow"/>
      <family val="2"/>
      <charset val="204"/>
    </font>
    <font>
      <sz val="13"/>
      <name val="Garamond"/>
      <family val="1"/>
      <charset val="204"/>
    </font>
    <font>
      <sz val="11"/>
      <color indexed="8"/>
      <name val="Arial"/>
      <family val="2"/>
      <charset val="204"/>
    </font>
    <font>
      <sz val="10"/>
      <name val="Palatino Linotype"/>
      <family val="1"/>
      <charset val="204"/>
    </font>
    <font>
      <sz val="10"/>
      <color indexed="8"/>
      <name val="Arial Narrow"/>
      <family val="2"/>
      <charset val="204"/>
    </font>
    <font>
      <sz val="12"/>
      <color indexed="52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4"/>
      <name val="Arial Cyr"/>
      <charset val="204"/>
    </font>
    <font>
      <b/>
      <sz val="10"/>
      <color indexed="64"/>
      <name val="Arial"/>
      <family val="2"/>
      <charset val="204"/>
    </font>
    <font>
      <sz val="12"/>
      <color indexed="17"/>
      <name val="Arial Narrow"/>
      <family val="2"/>
      <charset val="204"/>
    </font>
    <font>
      <sz val="11"/>
      <name val="돋움"/>
      <charset val="129"/>
    </font>
    <font>
      <sz val="14"/>
      <name val="Arial"/>
      <family val="2"/>
      <charset val="204"/>
    </font>
    <font>
      <sz val="14"/>
      <name val="Baltica"/>
      <charset val="204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39">
    <xf numFmtId="0" fontId="0" fillId="0" borderId="0"/>
    <xf numFmtId="0" fontId="34" fillId="0" borderId="0"/>
    <xf numFmtId="0" fontId="35" fillId="0" borderId="0"/>
    <xf numFmtId="0" fontId="36" fillId="34" borderId="0">
      <alignment horizontal="center" vertical="center"/>
    </xf>
    <xf numFmtId="167" fontId="37" fillId="0" borderId="0"/>
    <xf numFmtId="167" fontId="37" fillId="0" borderId="0"/>
    <xf numFmtId="0" fontId="38" fillId="0" borderId="0"/>
    <xf numFmtId="0" fontId="39" fillId="0" borderId="0" applyFill="0" applyBorder="0" applyProtection="0">
      <alignment vertical="center"/>
    </xf>
    <xf numFmtId="0" fontId="40" fillId="0" borderId="0" applyNumberFormat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168" fontId="39" fillId="0" borderId="0" applyFill="0" applyBorder="0" applyProtection="0">
      <alignment vertical="center"/>
    </xf>
    <xf numFmtId="1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1" fontId="39" fillId="0" borderId="0" applyFill="0" applyBorder="0" applyProtection="0">
      <alignment vertical="center"/>
    </xf>
    <xf numFmtId="0" fontId="41" fillId="0" borderId="0"/>
    <xf numFmtId="0" fontId="41" fillId="0" borderId="0"/>
    <xf numFmtId="0" fontId="41" fillId="0" borderId="0" applyNumberFormat="0" applyProtection="0"/>
    <xf numFmtId="172" fontId="39" fillId="0" borderId="0" applyFill="0" applyBorder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173" fontId="42" fillId="0" borderId="0">
      <protection locked="0"/>
    </xf>
    <xf numFmtId="0" fontId="43" fillId="0" borderId="0"/>
    <xf numFmtId="0" fontId="44" fillId="0" borderId="0"/>
    <xf numFmtId="173" fontId="45" fillId="0" borderId="0">
      <protection locked="0"/>
    </xf>
    <xf numFmtId="0" fontId="43" fillId="0" borderId="0"/>
    <xf numFmtId="173" fontId="45" fillId="0" borderId="0">
      <protection locked="0"/>
    </xf>
    <xf numFmtId="0" fontId="44" fillId="0" borderId="0"/>
    <xf numFmtId="173" fontId="45" fillId="0" borderId="0">
      <protection locked="0"/>
    </xf>
    <xf numFmtId="173" fontId="45" fillId="0" borderId="0">
      <protection locked="0"/>
    </xf>
    <xf numFmtId="0" fontId="41" fillId="0" borderId="0" applyNumberForma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/>
    <xf numFmtId="174" fontId="17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8" fillId="0" borderId="0">
      <alignment vertical="center"/>
    </xf>
    <xf numFmtId="0" fontId="43" fillId="0" borderId="0"/>
    <xf numFmtId="176" fontId="39" fillId="0" borderId="0" applyFill="0" applyBorder="0" applyProtection="0">
      <alignment vertical="center"/>
    </xf>
    <xf numFmtId="177" fontId="39" fillId="0" borderId="0" applyFill="0" applyBorder="0" applyProtection="0">
      <alignment vertical="center"/>
    </xf>
    <xf numFmtId="178" fontId="39" fillId="0" borderId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4" fontId="39" fillId="0" borderId="0" applyFill="0" applyBorder="0" applyProtection="0">
      <alignment vertical="center"/>
    </xf>
    <xf numFmtId="3" fontId="39" fillId="0" borderId="0" applyFill="0" applyBorder="0" applyProtection="0">
      <alignment vertical="center"/>
    </xf>
    <xf numFmtId="0" fontId="52" fillId="0" borderId="0"/>
    <xf numFmtId="0" fontId="39" fillId="0" borderId="0" applyFill="0" applyBorder="0" applyProtection="0">
      <alignment vertical="center"/>
    </xf>
    <xf numFmtId="0" fontId="35" fillId="0" borderId="0"/>
    <xf numFmtId="0" fontId="53" fillId="0" borderId="0"/>
    <xf numFmtId="0" fontId="54" fillId="0" borderId="49">
      <protection locked="0"/>
    </xf>
    <xf numFmtId="0" fontId="35" fillId="0" borderId="0"/>
    <xf numFmtId="0" fontId="35" fillId="0" borderId="0" applyNumberFormat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5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56" fillId="0" borderId="0"/>
    <xf numFmtId="17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1" fontId="39" fillId="0" borderId="0" applyFill="0" applyBorder="0" applyProtection="0">
      <alignment vertical="center"/>
    </xf>
    <xf numFmtId="182" fontId="39" fillId="0" borderId="0" applyFill="0" applyBorder="0" applyProtection="0">
      <alignment vertical="center"/>
    </xf>
    <xf numFmtId="183" fontId="39" fillId="0" borderId="0" applyFill="0" applyBorder="0" applyProtection="0">
      <alignment vertical="center"/>
    </xf>
    <xf numFmtId="184" fontId="39" fillId="0" borderId="0" applyFill="0" applyBorder="0" applyProtection="0">
      <alignment vertical="center"/>
    </xf>
    <xf numFmtId="182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85" fontId="39" fillId="0" borderId="0" applyFill="0" applyBorder="0" applyProtection="0">
      <alignment vertical="center"/>
    </xf>
    <xf numFmtId="185" fontId="39" fillId="0" borderId="0" applyFill="0" applyBorder="0" applyProtection="0">
      <alignment vertical="center"/>
    </xf>
    <xf numFmtId="186" fontId="39" fillId="0" borderId="0" applyFill="0" applyBorder="0" applyProtection="0">
      <alignment vertical="center"/>
    </xf>
    <xf numFmtId="183" fontId="39" fillId="0" borderId="0" applyFill="0" applyBorder="0" applyProtection="0">
      <alignment vertical="center"/>
    </xf>
    <xf numFmtId="184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5" fillId="0" borderId="0"/>
    <xf numFmtId="17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0" fontId="35" fillId="0" borderId="0"/>
    <xf numFmtId="0" fontId="57" fillId="0" borderId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8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5" fillId="0" borderId="0"/>
    <xf numFmtId="170" fontId="39" fillId="0" borderId="0" applyFill="0" applyBorder="0" applyProtection="0">
      <alignment vertical="center"/>
    </xf>
    <xf numFmtId="0" fontId="34" fillId="0" borderId="0"/>
    <xf numFmtId="0" fontId="35" fillId="0" borderId="0"/>
    <xf numFmtId="0" fontId="34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9" fillId="0" borderId="0" applyFill="0" applyBorder="0" applyProtection="0">
      <alignment vertical="center"/>
    </xf>
    <xf numFmtId="0" fontId="34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4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4" fillId="0" borderId="0"/>
    <xf numFmtId="18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18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4" fillId="0" borderId="0"/>
    <xf numFmtId="0" fontId="34" fillId="0" borderId="0"/>
    <xf numFmtId="170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4" fillId="0" borderId="0"/>
    <xf numFmtId="17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4" fillId="0" borderId="0"/>
    <xf numFmtId="0" fontId="34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179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0" fontId="57" fillId="0" borderId="0"/>
    <xf numFmtId="0" fontId="39" fillId="0" borderId="0" applyFill="0" applyBorder="0" applyProtection="0">
      <alignment vertical="center"/>
    </xf>
    <xf numFmtId="0" fontId="59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59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180" fontId="39" fillId="0" borderId="0" applyFill="0" applyBorder="0" applyProtection="0">
      <alignment vertical="center"/>
    </xf>
    <xf numFmtId="187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8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90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89" fontId="39" fillId="0" borderId="0" applyFill="0" applyBorder="0" applyProtection="0">
      <alignment vertical="center"/>
    </xf>
    <xf numFmtId="191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5" fillId="0" borderId="0"/>
    <xf numFmtId="0" fontId="34" fillId="0" borderId="0"/>
    <xf numFmtId="179" fontId="39" fillId="0" borderId="0" applyFill="0" applyBorder="0" applyProtection="0">
      <alignment vertical="center"/>
    </xf>
    <xf numFmtId="17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4" fillId="0" borderId="0"/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8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18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57" fillId="0" borderId="0"/>
    <xf numFmtId="0" fontId="57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34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5" fillId="0" borderId="0"/>
    <xf numFmtId="0" fontId="34" fillId="0" borderId="0"/>
    <xf numFmtId="0" fontId="35" fillId="0" borderId="0"/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4" fillId="0" borderId="0"/>
    <xf numFmtId="170" fontId="39" fillId="0" borderId="0" applyFill="0" applyBorder="0" applyProtection="0">
      <alignment vertical="center"/>
    </xf>
    <xf numFmtId="0" fontId="34" fillId="0" borderId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92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17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17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85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5" fillId="0" borderId="0"/>
    <xf numFmtId="170" fontId="39" fillId="0" borderId="0" applyFill="0" applyBorder="0" applyProtection="0">
      <alignment vertical="center"/>
    </xf>
    <xf numFmtId="0" fontId="35" fillId="0" borderId="0"/>
    <xf numFmtId="0" fontId="39" fillId="0" borderId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93" fontId="39" fillId="0" borderId="0" applyFill="0" applyBorder="0" applyProtection="0">
      <alignment vertical="center"/>
    </xf>
    <xf numFmtId="194" fontId="39" fillId="0" borderId="0" applyFill="0" applyBorder="0" applyProtection="0">
      <alignment vertical="center"/>
    </xf>
    <xf numFmtId="0" fontId="60" fillId="0" borderId="0">
      <alignment vertical="center"/>
    </xf>
    <xf numFmtId="0" fontId="39" fillId="0" borderId="0" applyFill="0" applyBorder="0" applyProtection="0">
      <alignment vertical="center"/>
    </xf>
    <xf numFmtId="0" fontId="54" fillId="0" borderId="0">
      <protection locked="0"/>
    </xf>
    <xf numFmtId="0" fontId="54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173" fontId="61" fillId="0" borderId="0">
      <protection locked="0"/>
    </xf>
    <xf numFmtId="0" fontId="54" fillId="0" borderId="0">
      <protection locked="0"/>
    </xf>
    <xf numFmtId="0" fontId="62" fillId="0" borderId="0">
      <protection locked="0"/>
    </xf>
    <xf numFmtId="173" fontId="61" fillId="0" borderId="0">
      <protection locked="0"/>
    </xf>
    <xf numFmtId="0" fontId="54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54" fillId="0" borderId="0">
      <protection locked="0"/>
    </xf>
    <xf numFmtId="195" fontId="63" fillId="0" borderId="0">
      <protection locked="0"/>
    </xf>
    <xf numFmtId="0" fontId="61" fillId="0" borderId="49">
      <protection locked="0"/>
    </xf>
    <xf numFmtId="9" fontId="35" fillId="35" borderId="0"/>
    <xf numFmtId="2" fontId="39" fillId="0" borderId="0" applyFill="0" applyBorder="0" applyProtection="0">
      <alignment vertical="center"/>
    </xf>
    <xf numFmtId="2" fontId="39" fillId="0" borderId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Protection="0">
      <alignment vertical="center"/>
    </xf>
    <xf numFmtId="0" fontId="68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68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71" fillId="0" borderId="0"/>
    <xf numFmtId="0" fontId="71" fillId="0" borderId="0"/>
    <xf numFmtId="0" fontId="62" fillId="0" borderId="49">
      <protection locked="0"/>
    </xf>
    <xf numFmtId="173" fontId="61" fillId="0" borderId="49">
      <protection locked="0"/>
    </xf>
    <xf numFmtId="0" fontId="54" fillId="0" borderId="49">
      <protection locked="0"/>
    </xf>
    <xf numFmtId="196" fontId="72" fillId="0" borderId="0">
      <protection locked="0"/>
    </xf>
    <xf numFmtId="173" fontId="72" fillId="0" borderId="49">
      <protection locked="0"/>
    </xf>
    <xf numFmtId="0" fontId="62" fillId="0" borderId="0">
      <protection locked="0"/>
    </xf>
    <xf numFmtId="0" fontId="62" fillId="0" borderId="49">
      <protection locked="0"/>
    </xf>
    <xf numFmtId="196" fontId="72" fillId="0" borderId="0">
      <protection locked="0"/>
    </xf>
    <xf numFmtId="173" fontId="72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0" fontId="54" fillId="0" borderId="0">
      <protection locked="0"/>
    </xf>
    <xf numFmtId="0" fontId="54" fillId="0" borderId="49">
      <protection locked="0"/>
    </xf>
    <xf numFmtId="196" fontId="72" fillId="0" borderId="0">
      <protection locked="0"/>
    </xf>
    <xf numFmtId="173" fontId="72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2" fillId="0" borderId="0">
      <protection locked="0"/>
    </xf>
    <xf numFmtId="173" fontId="72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3" fillId="0" borderId="0">
      <protection locked="0"/>
    </xf>
    <xf numFmtId="173" fontId="73" fillId="0" borderId="49">
      <protection locked="0"/>
    </xf>
    <xf numFmtId="196" fontId="72" fillId="0" borderId="0">
      <protection locked="0"/>
    </xf>
    <xf numFmtId="173" fontId="72" fillId="0" borderId="49">
      <protection locked="0"/>
    </xf>
    <xf numFmtId="0" fontId="62" fillId="0" borderId="0">
      <protection locked="0"/>
    </xf>
    <xf numFmtId="0" fontId="62" fillId="0" borderId="49">
      <protection locked="0"/>
    </xf>
    <xf numFmtId="197" fontId="72" fillId="0" borderId="0">
      <protection locked="0"/>
    </xf>
    <xf numFmtId="198" fontId="7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97" fontId="72" fillId="0" borderId="0">
      <protection locked="0"/>
    </xf>
    <xf numFmtId="198" fontId="72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97" fontId="72" fillId="0" borderId="0">
      <protection locked="0"/>
    </xf>
    <xf numFmtId="198" fontId="72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2" fillId="0" borderId="0">
      <protection locked="0"/>
    </xf>
    <xf numFmtId="198" fontId="72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3" fillId="0" borderId="0">
      <protection locked="0"/>
    </xf>
    <xf numFmtId="198" fontId="73" fillId="0" borderId="0">
      <protection locked="0"/>
    </xf>
    <xf numFmtId="197" fontId="72" fillId="0" borderId="0">
      <protection locked="0"/>
    </xf>
    <xf numFmtId="198" fontId="7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99" fontId="72" fillId="0" borderId="0">
      <protection locked="0"/>
    </xf>
    <xf numFmtId="173" fontId="74" fillId="0" borderId="0">
      <protection locked="0"/>
    </xf>
    <xf numFmtId="173" fontId="75" fillId="0" borderId="0">
      <protection locked="0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78" fillId="0" borderId="0"/>
    <xf numFmtId="167" fontId="37" fillId="0" borderId="0"/>
    <xf numFmtId="0" fontId="35" fillId="0" borderId="0"/>
    <xf numFmtId="0" fontId="79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57" fillId="36" borderId="0">
      <protection locked="0"/>
    </xf>
    <xf numFmtId="0" fontId="80" fillId="0" borderId="50" applyNumberFormat="0" applyFont="0" applyBorder="0" applyAlignment="0">
      <alignment horizontal="left" vertical="center" wrapText="1" indent="1" shrinkToFit="1"/>
    </xf>
    <xf numFmtId="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2" fontId="39" fillId="0" borderId="0" applyFill="0" applyBorder="0" applyProtection="0">
      <alignment vertical="center"/>
    </xf>
    <xf numFmtId="203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1" fillId="37" borderId="0" applyNumberFormat="0" applyBorder="0" applyAlignment="0" applyProtection="0"/>
    <xf numFmtId="0" fontId="1" fillId="10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2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7" borderId="0" applyNumberFormat="0" applyBorder="0" applyAlignment="0" applyProtection="0"/>
    <xf numFmtId="0" fontId="17" fillId="37" borderId="0" applyNumberFormat="0" applyBorder="0" applyAlignment="0" applyProtection="0"/>
    <xf numFmtId="0" fontId="8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1" fillId="38" borderId="0" applyNumberFormat="0" applyBorder="0" applyAlignment="0" applyProtection="0"/>
    <xf numFmtId="0" fontId="1" fillId="14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2" fillId="38" borderId="0" applyNumberFormat="0" applyBorder="0" applyAlignment="0" applyProtection="0"/>
    <xf numFmtId="0" fontId="1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8" borderId="0" applyNumberFormat="0" applyBorder="0" applyAlignment="0" applyProtection="0"/>
    <xf numFmtId="0" fontId="17" fillId="38" borderId="0" applyNumberFormat="0" applyBorder="0" applyAlignment="0" applyProtection="0"/>
    <xf numFmtId="0" fontId="8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1" fillId="39" borderId="0" applyNumberFormat="0" applyBorder="0" applyAlignment="0" applyProtection="0"/>
    <xf numFmtId="0" fontId="1" fillId="18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2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39" borderId="0" applyNumberFormat="0" applyBorder="0" applyAlignment="0" applyProtection="0"/>
    <xf numFmtId="0" fontId="17" fillId="39" borderId="0" applyNumberFormat="0" applyBorder="0" applyAlignment="0" applyProtection="0"/>
    <xf numFmtId="0" fontId="8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1" fillId="40" borderId="0" applyNumberFormat="0" applyBorder="0" applyAlignment="0" applyProtection="0"/>
    <xf numFmtId="0" fontId="1" fillId="22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2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1" fillId="41" borderId="0" applyNumberFormat="0" applyBorder="0" applyAlignment="0" applyProtection="0"/>
    <xf numFmtId="0" fontId="1" fillId="26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2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1" borderId="0" applyNumberFormat="0" applyBorder="0" applyAlignment="0" applyProtection="0"/>
    <xf numFmtId="0" fontId="17" fillId="41" borderId="0" applyNumberFormat="0" applyBorder="0" applyAlignment="0" applyProtection="0"/>
    <xf numFmtId="0" fontId="8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1" fillId="42" borderId="0" applyNumberFormat="0" applyBorder="0" applyAlignment="0" applyProtection="0"/>
    <xf numFmtId="0" fontId="1" fillId="30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2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81" fillId="42" borderId="0" applyNumberFormat="0" applyBorder="0" applyAlignment="0" applyProtection="0"/>
    <xf numFmtId="0" fontId="17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83" fillId="0" borderId="0">
      <alignment horizontal="center"/>
    </xf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43" borderId="0" applyNumberFormat="0" applyBorder="0" applyAlignment="0" applyProtection="0"/>
    <xf numFmtId="0" fontId="1" fillId="11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44" borderId="0" applyNumberFormat="0" applyBorder="0" applyAlignment="0" applyProtection="0"/>
    <xf numFmtId="0" fontId="1" fillId="15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45" borderId="0" applyNumberFormat="0" applyBorder="0" applyAlignment="0" applyProtection="0"/>
    <xf numFmtId="0" fontId="1" fillId="19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2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5" borderId="0" applyNumberFormat="0" applyBorder="0" applyAlignment="0" applyProtection="0"/>
    <xf numFmtId="0" fontId="17" fillId="45" borderId="0" applyNumberFormat="0" applyBorder="0" applyAlignment="0" applyProtection="0"/>
    <xf numFmtId="0" fontId="8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1" fillId="40" borderId="0" applyNumberFormat="0" applyBorder="0" applyAlignment="0" applyProtection="0"/>
    <xf numFmtId="0" fontId="1" fillId="23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2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7" fillId="40" borderId="0" applyNumberFormat="0" applyBorder="0" applyAlignment="0" applyProtection="0"/>
    <xf numFmtId="0" fontId="8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1" fillId="43" borderId="0" applyNumberFormat="0" applyBorder="0" applyAlignment="0" applyProtection="0"/>
    <xf numFmtId="0" fontId="1" fillId="27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2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7" fillId="43" borderId="0" applyNumberFormat="0" applyBorder="0" applyAlignment="0" applyProtection="0"/>
    <xf numFmtId="0" fontId="8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1" fillId="46" borderId="0" applyNumberFormat="0" applyBorder="0" applyAlignment="0" applyProtection="0"/>
    <xf numFmtId="0" fontId="1" fillId="31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2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81" fillId="46" borderId="0" applyNumberFormat="0" applyBorder="0" applyAlignment="0" applyProtection="0"/>
    <xf numFmtId="0" fontId="17" fillId="46" borderId="0" applyNumberFormat="0" applyBorder="0" applyAlignment="0" applyProtection="0"/>
    <xf numFmtId="0" fontId="81" fillId="46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4" fillId="47" borderId="0" applyNumberFormat="0" applyBorder="0" applyAlignment="0" applyProtection="0"/>
    <xf numFmtId="0" fontId="16" fillId="12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5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7" borderId="0" applyNumberFormat="0" applyBorder="0" applyAlignment="0" applyProtection="0"/>
    <xf numFmtId="0" fontId="17" fillId="47" borderId="0" applyNumberFormat="0" applyBorder="0" applyAlignment="0" applyProtection="0"/>
    <xf numFmtId="0" fontId="84" fillId="47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4" fillId="44" borderId="0" applyNumberFormat="0" applyBorder="0" applyAlignment="0" applyProtection="0"/>
    <xf numFmtId="0" fontId="16" fillId="16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5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4" borderId="0" applyNumberFormat="0" applyBorder="0" applyAlignment="0" applyProtection="0"/>
    <xf numFmtId="0" fontId="17" fillId="44" borderId="0" applyNumberFormat="0" applyBorder="0" applyAlignment="0" applyProtection="0"/>
    <xf numFmtId="0" fontId="84" fillId="44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84" fillId="45" borderId="0" applyNumberFormat="0" applyBorder="0" applyAlignment="0" applyProtection="0"/>
    <xf numFmtId="0" fontId="16" fillId="20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85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5" borderId="0" applyNumberFormat="0" applyBorder="0" applyAlignment="0" applyProtection="0"/>
    <xf numFmtId="0" fontId="17" fillId="45" borderId="0" applyNumberFormat="0" applyBorder="0" applyAlignment="0" applyProtection="0"/>
    <xf numFmtId="0" fontId="84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4" fillId="48" borderId="0" applyNumberFormat="0" applyBorder="0" applyAlignment="0" applyProtection="0"/>
    <xf numFmtId="0" fontId="16" fillId="24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5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84" fillId="49" borderId="0" applyNumberFormat="0" applyBorder="0" applyAlignment="0" applyProtection="0"/>
    <xf numFmtId="0" fontId="16" fillId="28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85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4" fillId="50" borderId="0" applyNumberFormat="0" applyBorder="0" applyAlignment="0" applyProtection="0"/>
    <xf numFmtId="0" fontId="16" fillId="32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5" fillId="50" borderId="0" applyNumberFormat="0" applyBorder="0" applyAlignment="0" applyProtection="0"/>
    <xf numFmtId="0" fontId="17" fillId="50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84" fillId="50" borderId="0" applyNumberFormat="0" applyBorder="0" applyAlignment="0" applyProtection="0"/>
    <xf numFmtId="0" fontId="17" fillId="50" borderId="0" applyNumberFormat="0" applyBorder="0" applyAlignment="0" applyProtection="0"/>
    <xf numFmtId="0" fontId="84" fillId="50" borderId="0" applyNumberFormat="0" applyBorder="0" applyAlignment="0" applyProtection="0"/>
    <xf numFmtId="0" fontId="16" fillId="32" borderId="0" applyNumberFormat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3" fontId="39" fillId="0" borderId="0" applyFill="0" applyBorder="0" applyProtection="0">
      <alignment vertical="center"/>
    </xf>
    <xf numFmtId="203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86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3" fontId="88" fillId="0" borderId="0">
      <protection locked="0"/>
    </xf>
    <xf numFmtId="173" fontId="88" fillId="0" borderId="0">
      <protection locked="0"/>
    </xf>
    <xf numFmtId="173" fontId="89" fillId="0" borderId="0">
      <protection locked="0"/>
    </xf>
    <xf numFmtId="204" fontId="86" fillId="0" borderId="0" applyFont="0" applyFill="0" applyBorder="0" applyAlignment="0" applyProtection="0"/>
    <xf numFmtId="0" fontId="84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4" fillId="5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4" fillId="5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8" borderId="0" applyNumberFormat="0" applyBorder="0" applyAlignment="0" applyProtection="0"/>
    <xf numFmtId="0" fontId="81" fillId="55" borderId="0" applyNumberFormat="0" applyBorder="0" applyAlignment="0" applyProtection="0"/>
    <xf numFmtId="0" fontId="81" fillId="59" borderId="0" applyNumberFormat="0" applyBorder="0" applyAlignment="0" applyProtection="0"/>
    <xf numFmtId="0" fontId="84" fillId="56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48" borderId="0" applyNumberFormat="0" applyBorder="0" applyAlignment="0" applyProtection="0"/>
    <xf numFmtId="0" fontId="81" fillId="52" borderId="0" applyNumberFormat="0" applyBorder="0" applyAlignment="0" applyProtection="0"/>
    <xf numFmtId="0" fontId="81" fillId="56" borderId="0" applyNumberFormat="0" applyBorder="0" applyAlignment="0" applyProtection="0"/>
    <xf numFmtId="0" fontId="84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1" fillId="60" borderId="0" applyNumberFormat="0" applyBorder="0" applyAlignment="0" applyProtection="0"/>
    <xf numFmtId="0" fontId="81" fillId="52" borderId="0" applyNumberFormat="0" applyBorder="0" applyAlignment="0" applyProtection="0"/>
    <xf numFmtId="0" fontId="84" fillId="5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61" borderId="0" applyNumberFormat="0" applyBorder="0" applyAlignment="0" applyProtection="0"/>
    <xf numFmtId="0" fontId="81" fillId="55" borderId="0" applyNumberFormat="0" applyBorder="0" applyAlignment="0" applyProtection="0"/>
    <xf numFmtId="0" fontId="81" fillId="62" borderId="0" applyNumberFormat="0" applyBorder="0" applyAlignment="0" applyProtection="0"/>
    <xf numFmtId="0" fontId="84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205" fontId="39" fillId="0" borderId="0" applyFill="0" applyBorder="0" applyProtection="0">
      <alignment vertical="center"/>
    </xf>
    <xf numFmtId="0" fontId="8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0" fontId="95" fillId="0" borderId="0" applyFont="0" applyFill="0" applyBorder="0" applyAlignment="0" applyProtection="0"/>
    <xf numFmtId="180" fontId="39" fillId="0" borderId="0" applyFill="0" applyBorder="0" applyProtection="0">
      <alignment vertical="center"/>
    </xf>
    <xf numFmtId="180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9" fontId="93" fillId="0" borderId="0" applyFont="0" applyFill="0" applyBorder="0" applyAlignment="0" applyProtection="0"/>
    <xf numFmtId="209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0" fontId="91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10" fontId="96" fillId="0" borderId="0" applyFont="0" applyFill="0" applyBorder="0" applyAlignment="0" applyProtection="0"/>
    <xf numFmtId="210" fontId="97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210" fontId="96" fillId="0" borderId="0" applyFont="0" applyFill="0" applyBorder="0" applyAlignment="0" applyProtection="0"/>
    <xf numFmtId="210" fontId="97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4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11" fontId="98" fillId="0" borderId="0" applyFont="0" applyFill="0" applyBorder="0" applyAlignment="0" applyProtection="0"/>
    <xf numFmtId="201" fontId="92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206" fontId="39" fillId="0" borderId="0" applyFill="0" applyBorder="0" applyProtection="0">
      <alignment vertical="center"/>
    </xf>
    <xf numFmtId="201" fontId="92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10" fontId="91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07" fontId="39" fillId="0" borderId="0" applyFill="0" applyBorder="0" applyProtection="0">
      <alignment vertical="center"/>
    </xf>
    <xf numFmtId="210" fontId="92" fillId="0" borderId="0" applyFont="0" applyFill="0" applyBorder="0" applyAlignment="0" applyProtection="0"/>
    <xf numFmtId="210" fontId="91" fillId="0" borderId="0" applyFont="0" applyFill="0" applyBorder="0" applyAlignment="0" applyProtection="0"/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2" fontId="39" fillId="0" borderId="0" applyFill="0" applyBorder="0" applyProtection="0">
      <alignment vertical="center"/>
    </xf>
    <xf numFmtId="212" fontId="39" fillId="0" borderId="0" applyFill="0" applyBorder="0" applyProtection="0">
      <alignment vertical="center"/>
    </xf>
    <xf numFmtId="212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8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94" fontId="39" fillId="0" borderId="0" applyFill="0" applyBorder="0" applyProtection="0">
      <alignment vertical="center"/>
    </xf>
    <xf numFmtId="194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3" fontId="39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215" fontId="39" fillId="0" borderId="0" applyFill="0" applyBorder="0" applyProtection="0">
      <alignment vertical="center"/>
    </xf>
    <xf numFmtId="215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5" fillId="0" borderId="0" applyFont="0" applyFill="0" applyBorder="0" applyAlignment="0" applyProtection="0"/>
    <xf numFmtId="215" fontId="39" fillId="0" borderId="0" applyFill="0" applyBorder="0" applyProtection="0">
      <alignment vertical="center"/>
    </xf>
    <xf numFmtId="215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7" fontId="93" fillId="0" borderId="0" applyFont="0" applyFill="0" applyBorder="0" applyAlignment="0" applyProtection="0"/>
    <xf numFmtId="217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218" fontId="96" fillId="0" borderId="0" applyFont="0" applyFill="0" applyBorder="0" applyAlignment="0" applyProtection="0"/>
    <xf numFmtId="218" fontId="97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218" fontId="96" fillId="0" borderId="0" applyFont="0" applyFill="0" applyBorder="0" applyAlignment="0" applyProtection="0"/>
    <xf numFmtId="218" fontId="97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94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09" fontId="98" fillId="0" borderId="0" applyFont="0" applyFill="0" applyBorder="0" applyAlignment="0" applyProtection="0"/>
    <xf numFmtId="200" fontId="92" fillId="0" borderId="0" applyFont="0" applyFill="0" applyBorder="0" applyAlignment="0" applyProtection="0"/>
    <xf numFmtId="20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214" fontId="39" fillId="0" borderId="0" applyFill="0" applyBorder="0" applyProtection="0">
      <alignment vertical="center"/>
    </xf>
    <xf numFmtId="200" fontId="92" fillId="0" borderId="0" applyFont="0" applyFill="0" applyBorder="0" applyAlignment="0" applyProtection="0"/>
    <xf numFmtId="200" fontId="91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18" fontId="91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218" fontId="92" fillId="0" borderId="0" applyFont="0" applyFill="0" applyBorder="0" applyAlignment="0" applyProtection="0"/>
    <xf numFmtId="218" fontId="91" fillId="0" borderId="0" applyFont="0" applyFill="0" applyBorder="0" applyAlignment="0" applyProtection="0"/>
    <xf numFmtId="169" fontId="39" fillId="0" borderId="0" applyFill="0" applyBorder="0" applyProtection="0">
      <alignment vertical="center"/>
    </xf>
    <xf numFmtId="169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1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5" fontId="39" fillId="0" borderId="0" applyFill="0" applyBorder="0" applyProtection="0">
      <alignment vertical="center"/>
    </xf>
    <xf numFmtId="205" fontId="39" fillId="0" borderId="0" applyFill="0" applyBorder="0" applyProtection="0">
      <alignment vertical="center"/>
    </xf>
    <xf numFmtId="205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0" fontId="39" fillId="0" borderId="0" applyFill="0" applyBorder="0" applyProtection="0">
      <alignment vertical="center"/>
    </xf>
    <xf numFmtId="10" fontId="39" fillId="0" borderId="0" applyFill="0" applyBorder="0" applyProtection="0">
      <alignment vertical="center"/>
    </xf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01" fillId="0" borderId="0"/>
    <xf numFmtId="0" fontId="102" fillId="0" borderId="0">
      <alignment horizontal="center" wrapText="1"/>
      <protection locked="0"/>
    </xf>
    <xf numFmtId="0" fontId="103" fillId="0" borderId="0"/>
    <xf numFmtId="17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9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3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223" fontId="39" fillId="0" borderId="0" applyFill="0" applyBorder="0" applyProtection="0">
      <alignment vertical="center"/>
    </xf>
    <xf numFmtId="223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221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67" fontId="39" fillId="0" borderId="0" applyFill="0" applyBorder="0" applyProtection="0">
      <alignment vertical="center"/>
    </xf>
    <xf numFmtId="223" fontId="39" fillId="0" borderId="0" applyFill="0" applyBorder="0" applyProtection="0">
      <alignment vertical="center"/>
    </xf>
    <xf numFmtId="223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08" fontId="39" fillId="0" borderId="0" applyFill="0" applyBorder="0" applyProtection="0">
      <alignment vertical="center"/>
    </xf>
    <xf numFmtId="222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91" fillId="0" borderId="0" applyFont="0" applyFill="0" applyBorder="0" applyAlignment="0" applyProtection="0"/>
    <xf numFmtId="224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224" fontId="39" fillId="0" borderId="0" applyFill="0" applyBorder="0" applyProtection="0">
      <alignment vertical="center"/>
    </xf>
    <xf numFmtId="224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4" fontId="39" fillId="0" borderId="0" applyFill="0" applyBorder="0" applyProtection="0">
      <alignment vertical="center"/>
    </xf>
    <xf numFmtId="224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4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225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6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227" fontId="39" fillId="0" borderId="0" applyFill="0" applyBorder="0" applyProtection="0">
      <alignment vertical="center"/>
    </xf>
    <xf numFmtId="4" fontId="39" fillId="0" borderId="0" applyFill="0" applyBorder="0" applyProtection="0">
      <alignment vertical="center"/>
    </xf>
    <xf numFmtId="3" fontId="39" fillId="0" borderId="0" applyFill="0" applyBorder="0" applyProtection="0">
      <alignment vertical="center"/>
    </xf>
    <xf numFmtId="4" fontId="39" fillId="0" borderId="0" applyFill="0" applyBorder="0" applyProtection="0">
      <alignment vertical="center"/>
    </xf>
    <xf numFmtId="3" fontId="39" fillId="0" borderId="0" applyFill="0" applyBorder="0" applyProtection="0">
      <alignment vertical="center"/>
    </xf>
    <xf numFmtId="0" fontId="104" fillId="0" borderId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167" fontId="26" fillId="63" borderId="51">
      <protection locked="0"/>
    </xf>
    <xf numFmtId="167" fontId="26" fillId="0" borderId="51"/>
    <xf numFmtId="167" fontId="106" fillId="0" borderId="51"/>
    <xf numFmtId="228" fontId="26" fillId="0" borderId="51"/>
    <xf numFmtId="0" fontId="106" fillId="0" borderId="51" applyNumberFormat="0">
      <alignment horizontal="center"/>
    </xf>
    <xf numFmtId="0" fontId="39" fillId="64" borderId="0" applyNumberFormat="0" applyBorder="0">
      <alignment vertical="center"/>
    </xf>
    <xf numFmtId="0" fontId="107" fillId="0" borderId="51" applyNumberFormat="0"/>
    <xf numFmtId="0" fontId="106" fillId="0" borderId="51" applyNumberFormat="0"/>
    <xf numFmtId="0" fontId="107" fillId="0" borderId="51" applyNumberFormat="0">
      <alignment horizontal="right"/>
    </xf>
    <xf numFmtId="0" fontId="108" fillId="0" borderId="0" applyNumberFormat="0" applyFill="0" applyBorder="0" applyProtection="0">
      <alignment horizontal="left"/>
    </xf>
    <xf numFmtId="0" fontId="109" fillId="0" borderId="0" applyNumberFormat="0" applyFill="0" applyBorder="0" applyProtection="0">
      <alignment horizontal="left"/>
    </xf>
    <xf numFmtId="0" fontId="39" fillId="0" borderId="0" applyFill="0" applyBorder="0" applyProtection="0">
      <alignment vertical="center"/>
    </xf>
    <xf numFmtId="170" fontId="39" fillId="0" borderId="0" applyFill="0" applyBorder="0" applyProtection="0">
      <alignment vertical="center"/>
    </xf>
    <xf numFmtId="0" fontId="110" fillId="0" borderId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17" fillId="0" borderId="0"/>
    <xf numFmtId="0" fontId="116" fillId="0" borderId="0"/>
    <xf numFmtId="0" fontId="91" fillId="0" borderId="0"/>
    <xf numFmtId="0" fontId="116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0" fillId="0" borderId="0"/>
    <xf numFmtId="0" fontId="121" fillId="0" borderId="0"/>
    <xf numFmtId="0" fontId="117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124" fillId="0" borderId="0"/>
    <xf numFmtId="0" fontId="121" fillId="0" borderId="0"/>
    <xf numFmtId="0" fontId="120" fillId="0" borderId="0"/>
    <xf numFmtId="0" fontId="119" fillId="0" borderId="0"/>
    <xf numFmtId="0" fontId="120" fillId="0" borderId="0"/>
    <xf numFmtId="0" fontId="119" fillId="0" borderId="0"/>
    <xf numFmtId="0" fontId="120" fillId="0" borderId="0"/>
    <xf numFmtId="0" fontId="119" fillId="0" borderId="0"/>
    <xf numFmtId="0" fontId="126" fillId="0" borderId="0"/>
    <xf numFmtId="0" fontId="122" fillId="0" borderId="0"/>
    <xf numFmtId="0" fontId="126" fillId="0" borderId="0"/>
    <xf numFmtId="0" fontId="122" fillId="0" borderId="0"/>
    <xf numFmtId="0" fontId="118" fillId="0" borderId="0"/>
    <xf numFmtId="0" fontId="119" fillId="0" borderId="0"/>
    <xf numFmtId="0" fontId="126" fillId="0" borderId="0"/>
    <xf numFmtId="0" fontId="116" fillId="0" borderId="0"/>
    <xf numFmtId="0" fontId="118" fillId="0" borderId="0"/>
    <xf numFmtId="0" fontId="122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27" fillId="0" borderId="0"/>
    <xf numFmtId="0" fontId="120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28" fillId="0" borderId="0"/>
    <xf numFmtId="0" fontId="129" fillId="0" borderId="0"/>
    <xf numFmtId="0" fontId="130" fillId="0" borderId="0"/>
    <xf numFmtId="0" fontId="129" fillId="0" borderId="0"/>
    <xf numFmtId="0" fontId="130" fillId="0" borderId="0"/>
    <xf numFmtId="0" fontId="129" fillId="0" borderId="0"/>
    <xf numFmtId="0" fontId="130" fillId="0" borderId="0"/>
    <xf numFmtId="0" fontId="129" fillId="0" borderId="0"/>
    <xf numFmtId="0" fontId="130" fillId="0" borderId="0"/>
    <xf numFmtId="0" fontId="131" fillId="0" borderId="0"/>
    <xf numFmtId="0" fontId="128" fillId="0" borderId="0"/>
    <xf numFmtId="0" fontId="122" fillId="0" borderId="0"/>
    <xf numFmtId="0" fontId="126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16" fillId="0" borderId="0"/>
    <xf numFmtId="0" fontId="118" fillId="0" borderId="0"/>
    <xf numFmtId="0" fontId="121" fillId="0" borderId="0"/>
    <xf numFmtId="0" fontId="117" fillId="0" borderId="0"/>
    <xf numFmtId="0" fontId="13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2" fillId="65" borderId="52" applyNumberFormat="0" applyAlignment="0" applyProtection="0"/>
    <xf numFmtId="0" fontId="17" fillId="65" borderId="52" applyNumberFormat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3" fillId="66" borderId="53" applyNumberFormat="0" applyAlignment="0" applyProtection="0"/>
    <xf numFmtId="0" fontId="17" fillId="66" borderId="53" applyNumberFormat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29" fontId="81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3" fontId="26" fillId="0" borderId="0" applyFont="0" applyFill="0" applyBorder="0" applyAlignment="0" applyProtection="0"/>
    <xf numFmtId="0" fontId="134" fillId="0" borderId="0" applyNumberFormat="0" applyFont="0" applyFill="0" applyBorder="0" applyAlignment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30" fontId="2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5" fillId="67" borderId="0" applyNumberFormat="0" applyBorder="0" applyAlignment="0" applyProtection="0"/>
    <xf numFmtId="0" fontId="135" fillId="68" borderId="0" applyNumberFormat="0" applyBorder="0" applyAlignment="0" applyProtection="0"/>
    <xf numFmtId="0" fontId="135" fillId="69" borderId="0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31" fontId="18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5" fontId="63" fillId="0" borderId="0">
      <protection locked="0"/>
    </xf>
    <xf numFmtId="195" fontId="63" fillId="0" borderId="0">
      <protection locked="0"/>
    </xf>
    <xf numFmtId="195" fontId="137" fillId="0" borderId="0">
      <protection locked="0"/>
    </xf>
    <xf numFmtId="195" fontId="63" fillId="0" borderId="0">
      <protection locked="0"/>
    </xf>
    <xf numFmtId="195" fontId="63" fillId="0" borderId="0">
      <protection locked="0"/>
    </xf>
    <xf numFmtId="195" fontId="63" fillId="0" borderId="0">
      <protection locked="0"/>
    </xf>
    <xf numFmtId="195" fontId="138" fillId="0" borderId="0">
      <protection locked="0"/>
    </xf>
    <xf numFmtId="2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9" fillId="0" borderId="0">
      <alignment vertical="center"/>
    </xf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40" fillId="0" borderId="54" applyNumberFormat="0" applyAlignment="0" applyProtection="0">
      <alignment horizontal="left" vertical="center"/>
    </xf>
    <xf numFmtId="0" fontId="140" fillId="0" borderId="55">
      <alignment horizontal="left" vertical="center"/>
    </xf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3" fontId="88" fillId="0" borderId="0">
      <protection locked="0"/>
    </xf>
    <xf numFmtId="0" fontId="144" fillId="0" borderId="0"/>
    <xf numFmtId="173" fontId="145" fillId="0" borderId="0">
      <protection locked="0"/>
    </xf>
    <xf numFmtId="0" fontId="17" fillId="0" borderId="0"/>
    <xf numFmtId="0" fontId="39" fillId="0" borderId="0">
      <alignment vertical="center"/>
    </xf>
    <xf numFmtId="0" fontId="39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46" fillId="42" borderId="52" applyNumberFormat="0" applyAlignment="0" applyProtection="0"/>
    <xf numFmtId="0" fontId="39" fillId="0" borderId="0">
      <alignment vertical="center"/>
    </xf>
    <xf numFmtId="0" fontId="17" fillId="42" borderId="52" applyNumberFormat="0" applyAlignment="0" applyProtection="0"/>
    <xf numFmtId="0" fontId="17" fillId="42" borderId="52" applyNumberFormat="0" applyAlignment="0" applyProtection="0"/>
    <xf numFmtId="0" fontId="17" fillId="42" borderId="52" applyNumberFormat="0" applyAlignment="0" applyProtection="0"/>
    <xf numFmtId="0" fontId="39" fillId="0" borderId="0">
      <alignment vertical="center"/>
    </xf>
    <xf numFmtId="0" fontId="146" fillId="42" borderId="52" applyNumberFormat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65" fontId="148" fillId="0" borderId="0" applyFill="0" applyBorder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39" fillId="0" borderId="0">
      <alignment vertical="center"/>
    </xf>
    <xf numFmtId="0" fontId="26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4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71" borderId="60" applyNumberFormat="0" applyFont="0" applyAlignment="0" applyProtection="0"/>
    <xf numFmtId="0" fontId="81" fillId="71" borderId="60" applyNumberFormat="0" applyFont="0" applyAlignment="0" applyProtection="0"/>
    <xf numFmtId="232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232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3" fontId="88" fillId="0" borderId="0">
      <protection locked="0"/>
    </xf>
    <xf numFmtId="173" fontId="88" fillId="0" borderId="0">
      <protection locked="0"/>
    </xf>
    <xf numFmtId="234" fontId="86" fillId="0" borderId="0" applyFont="0" applyFill="0" applyBorder="0" applyAlignment="0" applyProtection="0"/>
    <xf numFmtId="173" fontId="89" fillId="0" borderId="0">
      <protection locked="0"/>
    </xf>
    <xf numFmtId="235" fontId="86" fillId="0" borderId="0" applyFont="0" applyFill="0" applyBorder="0" applyAlignment="0" applyProtection="0"/>
    <xf numFmtId="173" fontId="150" fillId="0" borderId="0">
      <protection locked="0"/>
    </xf>
    <xf numFmtId="0" fontId="39" fillId="0" borderId="0">
      <alignment vertical="center"/>
    </xf>
    <xf numFmtId="0" fontId="151" fillId="65" borderId="61" applyNumberFormat="0" applyAlignment="0" applyProtection="0"/>
    <xf numFmtId="0" fontId="17" fillId="65" borderId="61" applyNumberFormat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/>
    <xf numFmtId="0" fontId="17" fillId="0" borderId="0" applyNumberFormat="0" applyFill="0" applyBorder="0" applyAlignment="0" applyProtection="0"/>
    <xf numFmtId="0" fontId="152" fillId="72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3" fillId="73" borderId="0">
      <alignment horizontal="center" vertical="top"/>
    </xf>
    <xf numFmtId="0" fontId="17" fillId="0" borderId="0">
      <alignment horizontal="center" vertical="center"/>
    </xf>
    <xf numFmtId="0" fontId="152" fillId="72" borderId="0">
      <alignment horizontal="left" vertical="top"/>
    </xf>
    <xf numFmtId="0" fontId="17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7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7" fillId="72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7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7" fillId="72" borderId="0">
      <alignment horizontal="left" vertical="top"/>
    </xf>
    <xf numFmtId="0" fontId="152" fillId="72" borderId="0">
      <alignment horizontal="left" vertical="top"/>
    </xf>
    <xf numFmtId="0" fontId="17" fillId="72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3" borderId="0">
      <alignment horizontal="left" vertical="top"/>
    </xf>
    <xf numFmtId="0" fontId="152" fillId="72" borderId="0">
      <alignment horizontal="left" vertical="top"/>
    </xf>
    <xf numFmtId="0" fontId="152" fillId="72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4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5" fillId="0" borderId="0">
      <alignment horizontal="center" vertical="center"/>
    </xf>
    <xf numFmtId="0" fontId="17" fillId="72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3" fillId="73" borderId="0">
      <alignment horizontal="center" vertical="top"/>
    </xf>
    <xf numFmtId="0" fontId="152" fillId="73" borderId="0">
      <alignment horizontal="left" vertical="top"/>
    </xf>
    <xf numFmtId="0" fontId="17" fillId="0" borderId="0">
      <alignment horizontal="center" vertical="center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3" fillId="73" borderId="0">
      <alignment horizontal="center" vertical="top"/>
    </xf>
    <xf numFmtId="0" fontId="152" fillId="73" borderId="0">
      <alignment horizontal="left" vertical="top"/>
    </xf>
    <xf numFmtId="0" fontId="17" fillId="0" borderId="0">
      <alignment horizontal="center" vertical="center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left" vertical="top"/>
    </xf>
    <xf numFmtId="0" fontId="17" fillId="73" borderId="0">
      <alignment horizontal="left" vertical="top"/>
    </xf>
    <xf numFmtId="0" fontId="154" fillId="0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7" fillId="0" borderId="0">
      <alignment horizontal="left" vertical="top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5" fillId="0" borderId="0">
      <alignment horizontal="left" vertical="top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54" fillId="73" borderId="0">
      <alignment horizontal="center" vertical="center"/>
    </xf>
    <xf numFmtId="0" fontId="17" fillId="0" borderId="0">
      <alignment horizontal="left" vertical="top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54" fillId="73" borderId="0">
      <alignment horizontal="center" vertical="center"/>
    </xf>
    <xf numFmtId="0" fontId="17" fillId="0" borderId="0">
      <alignment horizontal="left" vertical="top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6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7" fillId="0" borderId="0">
      <alignment horizontal="left" vertical="top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6" fillId="73" borderId="0">
      <alignment horizontal="center" vertical="center"/>
    </xf>
    <xf numFmtId="0" fontId="17" fillId="73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6" fillId="73" borderId="0">
      <alignment horizontal="center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6" fillId="73" borderId="0">
      <alignment horizontal="center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2" fillId="73" borderId="0">
      <alignment horizontal="center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2" fillId="73" borderId="0">
      <alignment horizontal="center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2" fillId="73" borderId="0">
      <alignment horizontal="center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9" fillId="72" borderId="0">
      <alignment horizontal="center" vertical="center"/>
    </xf>
    <xf numFmtId="0" fontId="160" fillId="74" borderId="0">
      <alignment horizontal="center" vertical="center"/>
    </xf>
    <xf numFmtId="0" fontId="161" fillId="73" borderId="0">
      <alignment horizontal="center" vertical="top"/>
    </xf>
    <xf numFmtId="0" fontId="161" fillId="73" borderId="0">
      <alignment horizontal="center" vertical="top"/>
    </xf>
    <xf numFmtId="0" fontId="161" fillId="73" borderId="0">
      <alignment horizontal="center" vertical="top"/>
    </xf>
    <xf numFmtId="0" fontId="162" fillId="73" borderId="0">
      <alignment horizontal="right" vertical="top"/>
    </xf>
    <xf numFmtId="0" fontId="162" fillId="73" borderId="0">
      <alignment horizontal="right" vertical="top"/>
    </xf>
    <xf numFmtId="0" fontId="162" fillId="73" borderId="0">
      <alignment horizontal="right" vertical="top"/>
    </xf>
    <xf numFmtId="0" fontId="163" fillId="74" borderId="0">
      <alignment horizontal="left" vertical="center"/>
    </xf>
    <xf numFmtId="0" fontId="153" fillId="73" borderId="0">
      <alignment horizontal="left" vertical="top"/>
    </xf>
    <xf numFmtId="0" fontId="153" fillId="73" borderId="0">
      <alignment horizontal="left" vertical="top"/>
    </xf>
    <xf numFmtId="0" fontId="153" fillId="73" borderId="0">
      <alignment horizontal="left" vertical="top"/>
    </xf>
    <xf numFmtId="0" fontId="163" fillId="74" borderId="0">
      <alignment horizontal="left" vertical="center"/>
    </xf>
    <xf numFmtId="0" fontId="162" fillId="73" borderId="0">
      <alignment horizontal="right" vertical="center"/>
    </xf>
    <xf numFmtId="0" fontId="164" fillId="74" borderId="0">
      <alignment horizontal="left" vertical="top"/>
    </xf>
    <xf numFmtId="0" fontId="153" fillId="73" borderId="0">
      <alignment horizontal="center" vertical="top"/>
    </xf>
    <xf numFmtId="0" fontId="153" fillId="73" borderId="0">
      <alignment horizontal="center" vertical="top"/>
    </xf>
    <xf numFmtId="0" fontId="153" fillId="73" borderId="0">
      <alignment horizontal="center" vertical="top"/>
    </xf>
    <xf numFmtId="0" fontId="164" fillId="74" borderId="0">
      <alignment horizontal="left" vertical="top"/>
    </xf>
    <xf numFmtId="0" fontId="165" fillId="74" borderId="0">
      <alignment horizontal="right" vertical="center"/>
    </xf>
    <xf numFmtId="0" fontId="162" fillId="73" borderId="0">
      <alignment horizontal="left" vertical="center"/>
    </xf>
    <xf numFmtId="0" fontId="162" fillId="73" borderId="0">
      <alignment horizontal="left" vertical="center"/>
    </xf>
    <xf numFmtId="0" fontId="162" fillId="73" borderId="0">
      <alignment horizontal="left" vertical="center"/>
    </xf>
    <xf numFmtId="0" fontId="165" fillId="74" borderId="0">
      <alignment horizontal="right" vertical="center"/>
    </xf>
    <xf numFmtId="0" fontId="166" fillId="74" borderId="0">
      <alignment horizontal="right" vertical="center"/>
    </xf>
    <xf numFmtId="0" fontId="167" fillId="73" borderId="0">
      <alignment horizontal="center" vertical="center"/>
    </xf>
    <xf numFmtId="0" fontId="167" fillId="73" borderId="0">
      <alignment horizontal="center" vertical="center"/>
    </xf>
    <xf numFmtId="0" fontId="167" fillId="73" borderId="0">
      <alignment horizontal="center" vertical="center"/>
    </xf>
    <xf numFmtId="0" fontId="166" fillId="74" borderId="0">
      <alignment horizontal="right" vertical="center"/>
    </xf>
    <xf numFmtId="0" fontId="168" fillId="74" borderId="0">
      <alignment horizontal="center" vertical="top"/>
    </xf>
    <xf numFmtId="0" fontId="169" fillId="74" borderId="0">
      <alignment horizontal="right" vertical="center"/>
    </xf>
    <xf numFmtId="0" fontId="165" fillId="74" borderId="0">
      <alignment horizontal="left" vertical="top"/>
    </xf>
    <xf numFmtId="0" fontId="168" fillId="74" borderId="0">
      <alignment horizontal="center" vertical="top"/>
    </xf>
    <xf numFmtId="0" fontId="160" fillId="74" borderId="0">
      <alignment horizontal="center" vertical="center"/>
    </xf>
    <xf numFmtId="0" fontId="169" fillId="74" borderId="0">
      <alignment horizontal="right" vertical="center"/>
    </xf>
    <xf numFmtId="0" fontId="170" fillId="74" borderId="0">
      <alignment horizontal="center" vertical="center"/>
    </xf>
    <xf numFmtId="0" fontId="160" fillId="74" borderId="0">
      <alignment horizontal="center" vertical="center"/>
    </xf>
    <xf numFmtId="0" fontId="170" fillId="74" borderId="0">
      <alignment horizontal="left" vertical="top"/>
    </xf>
    <xf numFmtId="0" fontId="169" fillId="74" borderId="0">
      <alignment horizontal="right" vertical="center"/>
    </xf>
    <xf numFmtId="0" fontId="170" fillId="74" borderId="0">
      <alignment horizontal="center" vertical="center"/>
    </xf>
    <xf numFmtId="0" fontId="170" fillId="74" borderId="0">
      <alignment horizontal="left" vertical="top"/>
    </xf>
    <xf numFmtId="0" fontId="168" fillId="74" borderId="0">
      <alignment horizontal="left" vertical="center"/>
    </xf>
    <xf numFmtId="0" fontId="169" fillId="74" borderId="0">
      <alignment horizontal="right" vertical="center"/>
    </xf>
    <xf numFmtId="0" fontId="170" fillId="74" borderId="0">
      <alignment horizontal="center" vertical="top"/>
    </xf>
    <xf numFmtId="0" fontId="168" fillId="74" borderId="0">
      <alignment horizontal="left" vertical="center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7" fillId="0" borderId="0">
      <alignment horizontal="left" vertical="top"/>
    </xf>
    <xf numFmtId="0" fontId="157" fillId="72" borderId="0">
      <alignment horizontal="left" vertical="top"/>
    </xf>
    <xf numFmtId="0" fontId="1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7" fillId="72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7" fillId="72" borderId="0">
      <alignment horizontal="left" vertical="top"/>
    </xf>
    <xf numFmtId="0" fontId="157" fillId="72" borderId="0">
      <alignment horizontal="left" vertical="top"/>
    </xf>
    <xf numFmtId="0" fontId="17" fillId="72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3" borderId="0">
      <alignment horizontal="left" vertical="top"/>
    </xf>
    <xf numFmtId="0" fontId="157" fillId="72" borderId="0">
      <alignment horizontal="left" vertical="top"/>
    </xf>
    <xf numFmtId="0" fontId="157" fillId="72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8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55" fillId="0" borderId="0">
      <alignment horizontal="left" vertical="top"/>
    </xf>
    <xf numFmtId="0" fontId="17" fillId="72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57" fillId="73" borderId="0">
      <alignment horizontal="left" vertical="top"/>
    </xf>
    <xf numFmtId="0" fontId="17" fillId="0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57" fillId="73" borderId="0">
      <alignment horizontal="left" vertical="top"/>
    </xf>
    <xf numFmtId="0" fontId="17" fillId="0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2" fillId="73" borderId="0">
      <alignment horizontal="righ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7" fillId="73" borderId="0">
      <alignment horizontal="left" vertical="top"/>
    </xf>
    <xf numFmtId="0" fontId="17" fillId="73" borderId="0">
      <alignment horizontal="left" vertical="top"/>
    </xf>
    <xf numFmtId="0" fontId="158" fillId="0" borderId="0">
      <alignment horizontal="left" vertical="top"/>
    </xf>
    <xf numFmtId="0" fontId="168" fillId="74" borderId="0">
      <alignment horizontal="center" vertical="center"/>
    </xf>
    <xf numFmtId="0" fontId="168" fillId="74" borderId="0">
      <alignment horizontal="center" vertical="center"/>
    </xf>
    <xf numFmtId="0" fontId="168" fillId="74" borderId="0">
      <alignment horizontal="center" vertical="center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7" fillId="0" borderId="0">
      <alignment horizontal="center" vertical="center"/>
    </xf>
    <xf numFmtId="0" fontId="158" fillId="72" borderId="0">
      <alignment horizontal="left" vertical="top"/>
    </xf>
    <xf numFmtId="0" fontId="17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7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7" fillId="72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7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7" fillId="72" borderId="0">
      <alignment horizontal="left" vertical="top"/>
    </xf>
    <xf numFmtId="0" fontId="158" fillId="72" borderId="0">
      <alignment horizontal="left" vertical="top"/>
    </xf>
    <xf numFmtId="0" fontId="17" fillId="72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3" borderId="0">
      <alignment horizontal="left" vertical="top"/>
    </xf>
    <xf numFmtId="0" fontId="158" fillId="72" borderId="0">
      <alignment horizontal="left" vertical="top"/>
    </xf>
    <xf numFmtId="0" fontId="158" fillId="72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4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5" fillId="0" borderId="0">
      <alignment horizontal="center" vertical="center"/>
    </xf>
    <xf numFmtId="0" fontId="17" fillId="72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58" fillId="73" borderId="0">
      <alignment horizontal="left" vertical="top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58" fillId="73" borderId="0">
      <alignment horizontal="left" vertical="top"/>
    </xf>
    <xf numFmtId="0" fontId="17" fillId="0" borderId="0">
      <alignment horizontal="center" vertical="center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71" fillId="73" borderId="0">
      <alignment horizontal="center" vertical="center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8" fillId="73" borderId="0">
      <alignment horizontal="left" vertical="top"/>
    </xf>
    <xf numFmtId="0" fontId="17" fillId="73" borderId="0">
      <alignment horizontal="left" vertical="top"/>
    </xf>
    <xf numFmtId="0" fontId="154" fillId="0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0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8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5" fillId="0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8" fillId="0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0" borderId="0">
      <alignment horizontal="center" vertical="center"/>
    </xf>
    <xf numFmtId="0" fontId="158" fillId="72" borderId="0">
      <alignment horizontal="center" vertical="center"/>
    </xf>
    <xf numFmtId="0" fontId="17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7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7" fillId="72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7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7" fillId="72" borderId="0">
      <alignment horizontal="center" vertical="center"/>
    </xf>
    <xf numFmtId="0" fontId="158" fillId="72" borderId="0">
      <alignment horizontal="center" vertical="center"/>
    </xf>
    <xf numFmtId="0" fontId="17" fillId="72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3" borderId="0">
      <alignment horizontal="center" vertical="center"/>
    </xf>
    <xf numFmtId="0" fontId="158" fillId="72" borderId="0">
      <alignment horizontal="center" vertical="center"/>
    </xf>
    <xf numFmtId="0" fontId="158" fillId="72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4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5" fillId="0" borderId="0">
      <alignment horizontal="center" vertical="center"/>
    </xf>
    <xf numFmtId="0" fontId="17" fillId="72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58" fillId="73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58" fillId="73" borderId="0">
      <alignment horizontal="center" vertical="center"/>
    </xf>
    <xf numFmtId="0" fontId="17" fillId="0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1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58" fillId="73" borderId="0">
      <alignment horizontal="center" vertical="center"/>
    </xf>
    <xf numFmtId="0" fontId="17" fillId="73" borderId="0">
      <alignment horizontal="center" vertical="center"/>
    </xf>
    <xf numFmtId="0" fontId="172" fillId="0" borderId="0">
      <alignment horizontal="left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7" fillId="0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55" fillId="0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3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0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4" fillId="73" borderId="0">
      <alignment horizontal="center" vertical="center"/>
    </xf>
    <xf numFmtId="0" fontId="17" fillId="0" borderId="0">
      <alignment horizontal="left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7" fillId="72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3" borderId="0">
      <alignment horizontal="center" vertical="center"/>
    </xf>
    <xf numFmtId="0" fontId="154" fillId="72" borderId="0">
      <alignment horizontal="center" vertical="center"/>
    </xf>
    <xf numFmtId="0" fontId="154" fillId="72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8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55" fillId="0" borderId="0">
      <alignment horizontal="left" vertical="center"/>
    </xf>
    <xf numFmtId="0" fontId="17" fillId="72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4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4" fillId="73" borderId="0">
      <alignment horizontal="center" vertical="center"/>
    </xf>
    <xf numFmtId="0" fontId="154" fillId="73" borderId="0">
      <alignment horizontal="center" vertical="center"/>
    </xf>
    <xf numFmtId="0" fontId="17" fillId="0" borderId="0">
      <alignment horizontal="left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5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5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5" fillId="73" borderId="0">
      <alignment horizontal="center" vertical="top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54" fillId="73" borderId="0">
      <alignment horizontal="center" vertical="center"/>
    </xf>
    <xf numFmtId="0" fontId="17" fillId="73" borderId="0">
      <alignment horizontal="center" vertical="center"/>
    </xf>
    <xf numFmtId="0" fontId="172" fillId="72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6" fillId="73" borderId="0">
      <alignment horizontal="left" vertical="top"/>
    </xf>
    <xf numFmtId="0" fontId="17" fillId="0" borderId="0">
      <alignment horizontal="right" vertical="center"/>
    </xf>
    <xf numFmtId="0" fontId="158" fillId="72" borderId="0">
      <alignment horizontal="left" vertical="center"/>
    </xf>
    <xf numFmtId="0" fontId="17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7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7" fillId="72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7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7" fillId="72" borderId="0">
      <alignment horizontal="left" vertical="center"/>
    </xf>
    <xf numFmtId="0" fontId="158" fillId="72" borderId="0">
      <alignment horizontal="left" vertical="center"/>
    </xf>
    <xf numFmtId="0" fontId="17" fillId="72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3" borderId="0">
      <alignment horizontal="left" vertical="center"/>
    </xf>
    <xf numFmtId="0" fontId="158" fillId="72" borderId="0">
      <alignment horizontal="left" vertical="center"/>
    </xf>
    <xf numFmtId="0" fontId="158" fillId="72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5" fillId="0" borderId="0">
      <alignment horizontal="right" vertical="center"/>
    </xf>
    <xf numFmtId="0" fontId="17" fillId="72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6" fillId="73" borderId="0">
      <alignment horizontal="left" vertical="top"/>
    </xf>
    <xf numFmtId="0" fontId="158" fillId="73" borderId="0">
      <alignment horizontal="lef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6" fillId="73" borderId="0">
      <alignment horizontal="left" vertical="top"/>
    </xf>
    <xf numFmtId="0" fontId="158" fillId="73" borderId="0">
      <alignment horizontal="left" vertical="center"/>
    </xf>
    <xf numFmtId="0" fontId="17" fillId="0" borderId="0">
      <alignment horizontal="righ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2" fillId="73" borderId="0">
      <alignment horizontal="left" vertical="top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2" fillId="73" borderId="0">
      <alignment horizontal="left" vertical="top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2" fillId="73" borderId="0">
      <alignment horizontal="left" vertical="top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58" fillId="73" borderId="0">
      <alignment horizontal="left" vertical="center"/>
    </xf>
    <xf numFmtId="0" fontId="17" fillId="73" borderId="0">
      <alignment horizontal="left" vertical="center"/>
    </xf>
    <xf numFmtId="0" fontId="176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62" fillId="73" borderId="0">
      <alignment horizontal="right" vertical="center"/>
    </xf>
    <xf numFmtId="0" fontId="17" fillId="0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7" fillId="72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58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3" borderId="0">
      <alignment horizontal="right" vertical="center"/>
    </xf>
    <xf numFmtId="0" fontId="158" fillId="72" borderId="0">
      <alignment horizontal="right" vertical="center"/>
    </xf>
    <xf numFmtId="0" fontId="158" fillId="72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7" fillId="0" borderId="0">
      <alignment horizontal="right" vertical="center"/>
    </xf>
    <xf numFmtId="0" fontId="155" fillId="0" borderId="0">
      <alignment horizontal="right" vertical="center"/>
    </xf>
    <xf numFmtId="0" fontId="17" fillId="72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62" fillId="73" borderId="0">
      <alignment horizontal="right" vertical="center"/>
    </xf>
    <xf numFmtId="0" fontId="158" fillId="73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62" fillId="73" borderId="0">
      <alignment horizontal="right" vertical="center"/>
    </xf>
    <xf numFmtId="0" fontId="158" fillId="73" borderId="0">
      <alignment horizontal="right" vertical="center"/>
    </xf>
    <xf numFmtId="0" fontId="17" fillId="0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6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6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76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73" borderId="0">
      <alignment horizontal="right" vertical="center"/>
    </xf>
    <xf numFmtId="0" fontId="17" fillId="73" borderId="0">
      <alignment horizontal="right" vertical="center"/>
    </xf>
    <xf numFmtId="0" fontId="158" fillId="0" borderId="0">
      <alignment horizontal="right"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8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26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1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5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17" fillId="51" borderId="0" applyNumberFormat="0" applyBorder="0" applyAlignment="0" applyProtection="0"/>
    <xf numFmtId="0" fontId="84" fillId="5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17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5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17" fillId="54" borderId="0" applyNumberFormat="0" applyBorder="0" applyAlignment="0" applyProtection="0"/>
    <xf numFmtId="0" fontId="84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5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5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58" borderId="0" applyNumberFormat="0" applyBorder="0" applyAlignment="0" applyProtection="0"/>
    <xf numFmtId="0" fontId="84" fillId="58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85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7" fillId="48" borderId="0" applyNumberFormat="0" applyBorder="0" applyAlignment="0" applyProtection="0"/>
    <xf numFmtId="0" fontId="84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5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7" fillId="49" borderId="0" applyNumberFormat="0" applyBorder="0" applyAlignment="0" applyProtection="0"/>
    <xf numFmtId="0" fontId="84" fillId="49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17" fillId="6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5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17" fillId="61" borderId="0" applyNumberFormat="0" applyBorder="0" applyAlignment="0" applyProtection="0"/>
    <xf numFmtId="0" fontId="84" fillId="61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46" fillId="42" borderId="52" applyNumberFormat="0" applyAlignment="0" applyProtection="0"/>
    <xf numFmtId="0" fontId="146" fillId="42" borderId="52" applyNumberFormat="0" applyAlignment="0" applyProtection="0"/>
    <xf numFmtId="0" fontId="17" fillId="42" borderId="52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1" fillId="42" borderId="52" applyNumberFormat="0" applyAlignment="0" applyProtection="0"/>
    <xf numFmtId="0" fontId="17" fillId="42" borderId="52" applyNumberFormat="0" applyAlignment="0" applyProtection="0"/>
    <xf numFmtId="0" fontId="146" fillId="42" borderId="52" applyNumberFormat="0" applyAlignment="0" applyProtection="0"/>
    <xf numFmtId="0" fontId="17" fillId="42" borderId="52" applyNumberFormat="0" applyAlignment="0" applyProtection="0"/>
    <xf numFmtId="0" fontId="146" fillId="42" borderId="52" applyNumberFormat="0" applyAlignment="0" applyProtection="0"/>
    <xf numFmtId="0" fontId="17" fillId="42" borderId="52" applyNumberFormat="0" applyAlignment="0" applyProtection="0"/>
    <xf numFmtId="0" fontId="146" fillId="42" borderId="52" applyNumberFormat="0" applyAlignment="0" applyProtection="0"/>
    <xf numFmtId="0" fontId="17" fillId="42" borderId="52" applyNumberFormat="0" applyAlignment="0" applyProtection="0"/>
    <xf numFmtId="0" fontId="146" fillId="42" borderId="52" applyNumberFormat="0" applyAlignment="0" applyProtection="0"/>
    <xf numFmtId="0" fontId="17" fillId="42" borderId="52" applyNumberFormat="0" applyAlignment="0" applyProtection="0"/>
    <xf numFmtId="0" fontId="146" fillId="42" borderId="52" applyNumberFormat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1" fillId="65" borderId="61" applyNumberFormat="0" applyAlignment="0" applyProtection="0"/>
    <xf numFmtId="0" fontId="151" fillId="65" borderId="61" applyNumberFormat="0" applyAlignment="0" applyProtection="0"/>
    <xf numFmtId="0" fontId="17" fillId="65" borderId="61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82" fillId="65" borderId="61" applyNumberFormat="0" applyAlignment="0" applyProtection="0"/>
    <xf numFmtId="0" fontId="17" fillId="65" borderId="61" applyNumberFormat="0" applyAlignment="0" applyProtection="0"/>
    <xf numFmtId="0" fontId="151" fillId="65" borderId="61" applyNumberFormat="0" applyAlignment="0" applyProtection="0"/>
    <xf numFmtId="0" fontId="17" fillId="65" borderId="61" applyNumberFormat="0" applyAlignment="0" applyProtection="0"/>
    <xf numFmtId="0" fontId="151" fillId="65" borderId="61" applyNumberFormat="0" applyAlignment="0" applyProtection="0"/>
    <xf numFmtId="0" fontId="17" fillId="65" borderId="61" applyNumberFormat="0" applyAlignment="0" applyProtection="0"/>
    <xf numFmtId="0" fontId="151" fillId="65" borderId="61" applyNumberFormat="0" applyAlignment="0" applyProtection="0"/>
    <xf numFmtId="0" fontId="17" fillId="65" borderId="61" applyNumberFormat="0" applyAlignment="0" applyProtection="0"/>
    <xf numFmtId="0" fontId="151" fillId="65" borderId="61" applyNumberFormat="0" applyAlignment="0" applyProtection="0"/>
    <xf numFmtId="0" fontId="17" fillId="65" borderId="61" applyNumberFormat="0" applyAlignment="0" applyProtection="0"/>
    <xf numFmtId="0" fontId="151" fillId="65" borderId="61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32" fillId="65" borderId="52" applyNumberFormat="0" applyAlignment="0" applyProtection="0"/>
    <xf numFmtId="0" fontId="132" fillId="65" borderId="52" applyNumberFormat="0" applyAlignment="0" applyProtection="0"/>
    <xf numFmtId="0" fontId="17" fillId="65" borderId="52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83" fillId="65" borderId="52" applyNumberFormat="0" applyAlignment="0" applyProtection="0"/>
    <xf numFmtId="0" fontId="17" fillId="65" borderId="52" applyNumberFormat="0" applyAlignment="0" applyProtection="0"/>
    <xf numFmtId="0" fontId="132" fillId="65" borderId="52" applyNumberFormat="0" applyAlignment="0" applyProtection="0"/>
    <xf numFmtId="0" fontId="17" fillId="65" borderId="52" applyNumberFormat="0" applyAlignment="0" applyProtection="0"/>
    <xf numFmtId="0" fontId="132" fillId="65" borderId="52" applyNumberFormat="0" applyAlignment="0" applyProtection="0"/>
    <xf numFmtId="0" fontId="17" fillId="65" borderId="52" applyNumberFormat="0" applyAlignment="0" applyProtection="0"/>
    <xf numFmtId="0" fontId="132" fillId="65" borderId="52" applyNumberFormat="0" applyAlignment="0" applyProtection="0"/>
    <xf numFmtId="0" fontId="17" fillId="65" borderId="52" applyNumberFormat="0" applyAlignment="0" applyProtection="0"/>
    <xf numFmtId="0" fontId="132" fillId="65" borderId="52" applyNumberFormat="0" applyAlignment="0" applyProtection="0"/>
    <xf numFmtId="0" fontId="17" fillId="65" borderId="52" applyNumberFormat="0" applyAlignment="0" applyProtection="0"/>
    <xf numFmtId="0" fontId="132" fillId="65" borderId="52" applyNumberFormat="0" applyAlignment="0" applyProtection="0"/>
    <xf numFmtId="0" fontId="10" fillId="6" borderId="4" applyNumberFormat="0" applyAlignment="0" applyProtection="0"/>
    <xf numFmtId="0" fontId="39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4" fontId="184" fillId="0" borderId="0" applyFont="0" applyFill="0" applyBorder="0" applyAlignment="0" applyProtection="0"/>
    <xf numFmtId="0" fontId="39" fillId="0" borderId="0">
      <alignment vertical="center"/>
    </xf>
    <xf numFmtId="237" fontId="184" fillId="0" borderId="0" applyFont="0" applyFill="0" applyBorder="0" applyAlignment="0" applyProtection="0"/>
    <xf numFmtId="0" fontId="39" fillId="0" borderId="0">
      <alignment vertical="center"/>
    </xf>
    <xf numFmtId="0" fontId="144" fillId="0" borderId="0">
      <alignment horizontal="center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41" fillId="0" borderId="56" applyNumberFormat="0" applyFill="0" applyAlignment="0" applyProtection="0"/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5" fillId="0" borderId="56" applyNumberFormat="0" applyFill="0" applyAlignment="0" applyProtection="0"/>
    <xf numFmtId="0" fontId="17" fillId="0" borderId="56" applyNumberFormat="0" applyFill="0" applyAlignment="0" applyProtection="0"/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141" fillId="0" borderId="56" applyNumberFormat="0" applyFill="0" applyAlignment="0" applyProtection="0"/>
    <xf numFmtId="0" fontId="17" fillId="0" borderId="56" applyNumberFormat="0" applyFill="0" applyAlignment="0" applyProtection="0"/>
    <xf numFmtId="0" fontId="141" fillId="0" borderId="56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42" fillId="0" borderId="57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86" fillId="0" borderId="57" applyNumberFormat="0" applyFill="0" applyAlignment="0" applyProtection="0"/>
    <xf numFmtId="0" fontId="17" fillId="0" borderId="57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142" fillId="0" borderId="57" applyNumberFormat="0" applyFill="0" applyAlignment="0" applyProtection="0"/>
    <xf numFmtId="0" fontId="17" fillId="0" borderId="57" applyNumberFormat="0" applyFill="0" applyAlignment="0" applyProtection="0"/>
    <xf numFmtId="0" fontId="142" fillId="0" borderId="57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43" fillId="0" borderId="58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87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58" applyNumberFormat="0" applyFill="0" applyAlignment="0" applyProtection="0"/>
    <xf numFmtId="0" fontId="17" fillId="0" borderId="58" applyNumberFormat="0" applyFill="0" applyAlignment="0" applyProtection="0"/>
    <xf numFmtId="0" fontId="143" fillId="0" borderId="58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8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5" fillId="0" borderId="62" applyNumberFormat="0" applyFill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9" fillId="0" borderId="62" applyNumberFormat="0" applyFill="0" applyAlignment="0" applyProtection="0"/>
    <xf numFmtId="0" fontId="17" fillId="0" borderId="62" applyNumberFormat="0" applyFill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135" fillId="0" borderId="62" applyNumberFormat="0" applyFill="0" applyAlignment="0" applyProtection="0"/>
    <xf numFmtId="0" fontId="17" fillId="0" borderId="62" applyNumberFormat="0" applyFill="0" applyAlignment="0" applyProtection="0"/>
    <xf numFmtId="0" fontId="135" fillId="0" borderId="62" applyNumberFormat="0" applyFill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33" fillId="66" borderId="53" applyNumberFormat="0" applyAlignment="0" applyProtection="0"/>
    <xf numFmtId="0" fontId="133" fillId="66" borderId="53" applyNumberFormat="0" applyAlignment="0" applyProtection="0"/>
    <xf numFmtId="0" fontId="17" fillId="66" borderId="53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90" fillId="66" borderId="53" applyNumberFormat="0" applyAlignment="0" applyProtection="0"/>
    <xf numFmtId="0" fontId="17" fillId="66" borderId="53" applyNumberFormat="0" applyAlignment="0" applyProtection="0"/>
    <xf numFmtId="0" fontId="133" fillId="66" borderId="53" applyNumberFormat="0" applyAlignment="0" applyProtection="0"/>
    <xf numFmtId="0" fontId="17" fillId="66" borderId="53" applyNumberFormat="0" applyAlignment="0" applyProtection="0"/>
    <xf numFmtId="0" fontId="133" fillId="66" borderId="53" applyNumberFormat="0" applyAlignment="0" applyProtection="0"/>
    <xf numFmtId="0" fontId="17" fillId="66" borderId="53" applyNumberFormat="0" applyAlignment="0" applyProtection="0"/>
    <xf numFmtId="0" fontId="133" fillId="66" borderId="53" applyNumberFormat="0" applyAlignment="0" applyProtection="0"/>
    <xf numFmtId="0" fontId="17" fillId="66" borderId="53" applyNumberFormat="0" applyAlignment="0" applyProtection="0"/>
    <xf numFmtId="0" fontId="133" fillId="66" borderId="53" applyNumberFormat="0" applyAlignment="0" applyProtection="0"/>
    <xf numFmtId="0" fontId="17" fillId="66" borderId="53" applyNumberFormat="0" applyAlignment="0" applyProtection="0"/>
    <xf numFmtId="0" fontId="133" fillId="66" borderId="53" applyNumberFormat="0" applyAlignment="0" applyProtection="0"/>
    <xf numFmtId="0" fontId="12" fillId="7" borderId="7" applyNumberFormat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1" fillId="70" borderId="0" applyNumberFormat="0" applyBorder="0" applyAlignment="0" applyProtection="0"/>
    <xf numFmtId="0" fontId="17" fillId="70" borderId="0" applyNumberFormat="0" applyBorder="0" applyAlignment="0" applyProtection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149" fillId="70" borderId="0" applyNumberFormat="0" applyBorder="0" applyAlignment="0" applyProtection="0"/>
    <xf numFmtId="0" fontId="17" fillId="70" borderId="0" applyNumberFormat="0" applyBorder="0" applyAlignment="0" applyProtection="0"/>
    <xf numFmtId="0" fontId="149" fillId="70" borderId="0" applyNumberFormat="0" applyBorder="0" applyAlignment="0" applyProtection="0"/>
    <xf numFmtId="0" fontId="7" fillId="4" borderId="0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/>
    <xf numFmtId="0" fontId="193" fillId="0" borderId="0"/>
    <xf numFmtId="0" fontId="193" fillId="0" borderId="0"/>
    <xf numFmtId="0" fontId="193" fillId="0" borderId="0" applyNumberFormat="0" applyFill="0" applyBorder="0" applyAlignment="0" applyProtection="0"/>
    <xf numFmtId="0" fontId="26" fillId="0" borderId="0"/>
    <xf numFmtId="0" fontId="194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195" fillId="0" borderId="0"/>
    <xf numFmtId="0" fontId="2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1" fillId="0" borderId="0"/>
    <xf numFmtId="0" fontId="2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81" fillId="0" borderId="0"/>
    <xf numFmtId="0" fontId="2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81" fillId="0" borderId="0"/>
    <xf numFmtId="0" fontId="2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96" fillId="0" borderId="0"/>
    <xf numFmtId="0" fontId="196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" fillId="0" borderId="0"/>
    <xf numFmtId="0" fontId="81" fillId="0" borderId="0"/>
    <xf numFmtId="0" fontId="17" fillId="0" borderId="0"/>
    <xf numFmtId="0" fontId="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" fillId="0" borderId="0"/>
    <xf numFmtId="0" fontId="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93" fillId="0" borderId="0"/>
    <xf numFmtId="0" fontId="26" fillId="0" borderId="0"/>
    <xf numFmtId="0" fontId="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" fillId="0" borderId="0"/>
    <xf numFmtId="0" fontId="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7" fillId="0" borderId="0"/>
    <xf numFmtId="0" fontId="26" fillId="0" borderId="0"/>
    <xf numFmtId="0" fontId="17" fillId="0" borderId="0"/>
    <xf numFmtId="0" fontId="26" fillId="0" borderId="0"/>
    <xf numFmtId="0" fontId="8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3" fillId="0" borderId="0" applyNumberFormat="0" applyFont="0" applyFill="0" applyBorder="0" applyAlignment="0" applyProtection="0"/>
    <xf numFmtId="0" fontId="199" fillId="0" borderId="0"/>
    <xf numFmtId="0" fontId="199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26" fillId="0" borderId="0"/>
    <xf numFmtId="0" fontId="199" fillId="0" borderId="0"/>
    <xf numFmtId="0" fontId="19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93" fillId="0" borderId="0"/>
    <xf numFmtId="0" fontId="199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" fillId="0" borderId="0"/>
    <xf numFmtId="0" fontId="17" fillId="0" borderId="0"/>
    <xf numFmtId="0" fontId="193" fillId="0" borderId="0"/>
    <xf numFmtId="0" fontId="193" fillId="0" borderId="0"/>
    <xf numFmtId="0" fontId="193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200" fillId="0" borderId="0"/>
    <xf numFmtId="0" fontId="200" fillId="0" borderId="0"/>
    <xf numFmtId="0" fontId="81" fillId="0" borderId="0"/>
    <xf numFmtId="0" fontId="26" fillId="0" borderId="0"/>
    <xf numFmtId="0" fontId="200" fillId="0" borderId="0"/>
    <xf numFmtId="0" fontId="200" fillId="0" borderId="0"/>
    <xf numFmtId="0" fontId="17" fillId="0" borderId="0"/>
    <xf numFmtId="0" fontId="200" fillId="0" borderId="0"/>
    <xf numFmtId="0" fontId="17" fillId="0" borderId="0"/>
    <xf numFmtId="0" fontId="200" fillId="0" borderId="0"/>
    <xf numFmtId="0" fontId="17" fillId="0" borderId="0"/>
    <xf numFmtId="0" fontId="200" fillId="0" borderId="0"/>
    <xf numFmtId="0" fontId="17" fillId="0" borderId="0"/>
    <xf numFmtId="0" fontId="200" fillId="0" borderId="0"/>
    <xf numFmtId="0" fontId="17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81" fillId="0" borderId="0"/>
    <xf numFmtId="0" fontId="144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7" fillId="0" borderId="0"/>
    <xf numFmtId="0" fontId="81" fillId="0" borderId="0"/>
    <xf numFmtId="0" fontId="81" fillId="0" borderId="0"/>
    <xf numFmtId="0" fontId="193" fillId="0" borderId="0"/>
    <xf numFmtId="0" fontId="193" fillId="0" borderId="0"/>
    <xf numFmtId="0" fontId="81" fillId="0" borderId="0"/>
    <xf numFmtId="0" fontId="17" fillId="0" borderId="0"/>
    <xf numFmtId="0" fontId="193" fillId="0" borderId="0"/>
    <xf numFmtId="0" fontId="26" fillId="0" borderId="0"/>
    <xf numFmtId="0" fontId="193" fillId="0" borderId="0"/>
    <xf numFmtId="0" fontId="1" fillId="0" borderId="0"/>
    <xf numFmtId="0" fontId="193" fillId="0" borderId="0"/>
    <xf numFmtId="0" fontId="193" fillId="0" borderId="0"/>
    <xf numFmtId="0" fontId="20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9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9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/>
    <xf numFmtId="0" fontId="19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7" fillId="0" borderId="0"/>
    <xf numFmtId="0" fontId="82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96" fillId="0" borderId="0"/>
    <xf numFmtId="0" fontId="196" fillId="0" borderId="0"/>
    <xf numFmtId="0" fontId="1" fillId="0" borderId="0"/>
    <xf numFmtId="0" fontId="202" fillId="0" borderId="0"/>
    <xf numFmtId="0" fontId="193" fillId="0" borderId="0" applyNumberFormat="0" applyFont="0" applyFill="0" applyBorder="0" applyAlignment="0" applyProtection="0"/>
    <xf numFmtId="0" fontId="203" fillId="0" borderId="0"/>
    <xf numFmtId="0" fontId="193" fillId="0" borderId="0"/>
    <xf numFmtId="0" fontId="19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196" fillId="0" borderId="0"/>
    <xf numFmtId="0" fontId="144" fillId="0" borderId="0"/>
    <xf numFmtId="0" fontId="193" fillId="0" borderId="0"/>
    <xf numFmtId="0" fontId="196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203" fillId="0" borderId="0"/>
    <xf numFmtId="0" fontId="204" fillId="0" borderId="0"/>
    <xf numFmtId="0" fontId="26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05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26" fillId="0" borderId="0"/>
    <xf numFmtId="0" fontId="81" fillId="0" borderId="0"/>
    <xf numFmtId="0" fontId="1" fillId="0" borderId="0"/>
    <xf numFmtId="0" fontId="17" fillId="0" borderId="0"/>
    <xf numFmtId="0" fontId="26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81" fillId="0" borderId="0"/>
    <xf numFmtId="0" fontId="17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5" fillId="38" borderId="0" applyNumberFormat="0" applyBorder="0" applyAlignment="0" applyProtection="0"/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6" fillId="38" borderId="0" applyNumberFormat="0" applyBorder="0" applyAlignment="0" applyProtection="0"/>
    <xf numFmtId="0" fontId="17" fillId="38" borderId="0" applyNumberFormat="0" applyBorder="0" applyAlignment="0" applyProtection="0"/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0" fontId="105" fillId="38" borderId="0" applyNumberFormat="0" applyBorder="0" applyAlignment="0" applyProtection="0"/>
    <xf numFmtId="0" fontId="17" fillId="38" borderId="0" applyNumberFormat="0" applyBorder="0" applyAlignment="0" applyProtection="0"/>
    <xf numFmtId="0" fontId="105" fillId="38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1" fillId="71" borderId="60" applyNumberFormat="0" applyFont="0" applyAlignment="0" applyProtection="0"/>
    <xf numFmtId="0" fontId="81" fillId="71" borderId="60" applyNumberFormat="0" applyFont="0" applyAlignment="0" applyProtection="0"/>
    <xf numFmtId="0" fontId="17" fillId="71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1" fillId="71" borderId="60" applyNumberFormat="0" applyFont="0" applyAlignment="0" applyProtection="0"/>
    <xf numFmtId="0" fontId="81" fillId="71" borderId="60" applyNumberFormat="0" applyFont="0" applyAlignment="0" applyProtection="0"/>
    <xf numFmtId="0" fontId="81" fillId="71" borderId="60" applyNumberFormat="0" applyFont="0" applyAlignment="0" applyProtection="0"/>
    <xf numFmtId="0" fontId="17" fillId="71" borderId="60" applyNumberFormat="0" applyFont="0" applyAlignment="0" applyProtection="0"/>
    <xf numFmtId="0" fontId="81" fillId="71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71" borderId="60" applyNumberFormat="0" applyFont="0" applyAlignment="0" applyProtection="0"/>
    <xf numFmtId="0" fontId="17" fillId="71" borderId="60" applyNumberFormat="0" applyFont="0" applyAlignment="0" applyProtection="0"/>
    <xf numFmtId="0" fontId="39" fillId="0" borderId="0">
      <alignment vertical="center"/>
    </xf>
    <xf numFmtId="0" fontId="17" fillId="71" borderId="60" applyNumberFormat="0" applyFont="0" applyAlignment="0" applyProtection="0"/>
    <xf numFmtId="0" fontId="39" fillId="0" borderId="0">
      <alignment vertical="center"/>
    </xf>
    <xf numFmtId="0" fontId="17" fillId="71" borderId="60" applyNumberFormat="0" applyFont="0" applyAlignment="0" applyProtection="0"/>
    <xf numFmtId="0" fontId="39" fillId="0" borderId="0">
      <alignment vertical="center"/>
    </xf>
    <xf numFmtId="0" fontId="17" fillId="71" borderId="60" applyNumberFormat="0" applyFont="0" applyAlignment="0" applyProtection="0"/>
    <xf numFmtId="0" fontId="39" fillId="0" borderId="0">
      <alignment vertical="center"/>
    </xf>
    <xf numFmtId="0" fontId="39" fillId="0" borderId="0">
      <alignment vertical="center"/>
    </xf>
    <xf numFmtId="9" fontId="208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0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9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96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12" fillId="0" borderId="59" applyNumberFormat="0" applyFill="0" applyAlignment="0" applyProtection="0"/>
    <xf numFmtId="0" fontId="17" fillId="0" borderId="59" applyNumberFormat="0" applyFill="0" applyAlignment="0" applyProtection="0"/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147" fillId="0" borderId="59" applyNumberFormat="0" applyFill="0" applyAlignment="0" applyProtection="0"/>
    <xf numFmtId="0" fontId="17" fillId="0" borderId="59" applyNumberFormat="0" applyFill="0" applyAlignment="0" applyProtection="0"/>
    <xf numFmtId="0" fontId="147" fillId="0" borderId="59" applyNumberFormat="0" applyFill="0" applyAlignment="0" applyProtection="0"/>
    <xf numFmtId="0" fontId="11" fillId="0" borderId="6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39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3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208" fillId="0" borderId="0" applyFont="0" applyFill="0" applyBorder="0" applyAlignment="0" applyProtection="0"/>
    <xf numFmtId="229" fontId="209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40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29" fontId="199" fillId="0" borderId="0" applyFont="0" applyFill="0" applyBorder="0" applyAlignment="0" applyProtection="0"/>
    <xf numFmtId="229" fontId="197" fillId="0" borderId="0" applyFont="0" applyFill="0" applyBorder="0" applyAlignment="0" applyProtection="0"/>
    <xf numFmtId="229" fontId="193" fillId="0" borderId="0" applyFont="0" applyFill="0" applyBorder="0" applyAlignment="0" applyProtection="0"/>
    <xf numFmtId="241" fontId="196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42" fontId="214" fillId="0" borderId="0" applyFont="0" applyFill="0" applyBorder="0" applyAlignment="0" applyProtection="0"/>
    <xf numFmtId="229" fontId="144" fillId="0" borderId="0" applyFont="0" applyFill="0" applyBorder="0" applyAlignment="0" applyProtection="0"/>
    <xf numFmtId="242" fontId="214" fillId="0" borderId="0" applyFont="0" applyFill="0" applyBorder="0" applyAlignment="0" applyProtection="0"/>
    <xf numFmtId="229" fontId="1" fillId="0" borderId="0" applyFont="0" applyFill="0" applyBorder="0" applyAlignment="0" applyProtection="0"/>
    <xf numFmtId="0" fontId="193" fillId="0" borderId="0" applyNumberFormat="0" applyFont="0" applyFill="0" applyBorder="0" applyAlignment="0" applyProtection="0"/>
    <xf numFmtId="229" fontId="209" fillId="0" borderId="0" applyFont="0" applyFill="0" applyBorder="0" applyAlignment="0" applyProtection="0"/>
    <xf numFmtId="241" fontId="196" fillId="0" borderId="0" applyFont="0" applyFill="0" applyBorder="0" applyAlignment="0" applyProtection="0"/>
    <xf numFmtId="241" fontId="196" fillId="0" borderId="0" applyFont="0" applyFill="0" applyBorder="0" applyAlignment="0" applyProtection="0"/>
    <xf numFmtId="241" fontId="196" fillId="0" borderId="0" applyFont="0" applyFill="0" applyBorder="0" applyAlignment="0" applyProtection="0"/>
    <xf numFmtId="229" fontId="81" fillId="0" borderId="0" applyFont="0" applyFill="0" applyBorder="0" applyAlignment="0" applyProtection="0"/>
    <xf numFmtId="241" fontId="196" fillId="0" borderId="0" applyFont="0" applyFill="0" applyBorder="0" applyAlignment="0" applyProtection="0"/>
    <xf numFmtId="229" fontId="210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81" fillId="0" borderId="0" applyFont="0" applyFill="0" applyBorder="0" applyAlignment="0" applyProtection="0"/>
    <xf numFmtId="241" fontId="196" fillId="0" borderId="0" applyFont="0" applyFill="0" applyBorder="0" applyAlignment="0" applyProtection="0"/>
    <xf numFmtId="229" fontId="81" fillId="0" borderId="0" applyFont="0" applyFill="0" applyBorder="0" applyAlignment="0" applyProtection="0"/>
    <xf numFmtId="243" fontId="196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" fillId="0" borderId="0" applyFont="0" applyFill="0" applyBorder="0" applyAlignment="0" applyProtection="0"/>
    <xf numFmtId="243" fontId="196" fillId="0" borderId="0" applyFont="0" applyFill="0" applyBorder="0" applyAlignment="0" applyProtection="0"/>
    <xf numFmtId="243" fontId="196" fillId="0" borderId="0" applyFont="0" applyFill="0" applyBorder="0" applyAlignment="0" applyProtection="0"/>
    <xf numFmtId="229" fontId="215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96" fillId="0" borderId="0" applyFont="0" applyFill="0" applyBorder="0" applyAlignment="0" applyProtection="0"/>
    <xf numFmtId="229" fontId="1" fillId="0" borderId="0" applyFont="0" applyFill="0" applyBorder="0" applyAlignment="0" applyProtection="0"/>
    <xf numFmtId="243" fontId="196" fillId="0" borderId="0" applyFont="0" applyFill="0" applyBorder="0" applyAlignment="0" applyProtection="0"/>
    <xf numFmtId="229" fontId="193" fillId="0" borderId="0" applyFont="0" applyFill="0" applyBorder="0" applyAlignment="0" applyProtection="0"/>
    <xf numFmtId="229" fontId="193" fillId="0" borderId="0" applyFont="0" applyFill="0" applyBorder="0" applyAlignment="0" applyProtection="0"/>
    <xf numFmtId="243" fontId="196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29" fontId="199" fillId="0" borderId="0" applyFont="0" applyFill="0" applyBorder="0" applyAlignment="0" applyProtection="0"/>
    <xf numFmtId="229" fontId="199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6" fillId="39" borderId="0" applyNumberFormat="0" applyBorder="0" applyAlignment="0" applyProtection="0"/>
    <xf numFmtId="0" fontId="17" fillId="39" borderId="0" applyNumberFormat="0" applyBorder="0" applyAlignment="0" applyProtection="0"/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139" fillId="39" borderId="0" applyNumberFormat="0" applyBorder="0" applyAlignment="0" applyProtection="0"/>
    <xf numFmtId="0" fontId="17" fillId="39" borderId="0" applyNumberFormat="0" applyBorder="0" applyAlignment="0" applyProtection="0"/>
    <xf numFmtId="0" fontId="139" fillId="39" borderId="0" applyNumberFormat="0" applyBorder="0" applyAlignment="0" applyProtection="0"/>
    <xf numFmtId="0" fontId="5" fillId="2" borderId="0" applyNumberFormat="0" applyBorder="0" applyAlignment="0" applyProtection="0"/>
    <xf numFmtId="0" fontId="62" fillId="0" borderId="0">
      <protection locked="0"/>
    </xf>
    <xf numFmtId="0" fontId="61" fillId="0" borderId="0">
      <protection locked="0"/>
    </xf>
    <xf numFmtId="0" fontId="54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3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44" fontId="21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37" fontId="3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204" fontId="37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157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164" fontId="19" fillId="0" borderId="22" xfId="0" applyNumberFormat="1" applyFont="1" applyBorder="1" applyAlignment="1">
      <alignment vertical="center"/>
    </xf>
    <xf numFmtId="164" fontId="24" fillId="0" borderId="22" xfId="0" applyNumberFormat="1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3" fontId="19" fillId="0" borderId="3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 shrinkToFit="1"/>
    </xf>
    <xf numFmtId="3" fontId="18" fillId="0" borderId="19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5" fontId="18" fillId="0" borderId="38" xfId="0" applyNumberFormat="1" applyFont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9" xfId="0" applyFont="1" applyBorder="1" applyAlignment="1">
      <alignment horizontal="center" vertical="center" wrapText="1"/>
    </xf>
    <xf numFmtId="165" fontId="25" fillId="0" borderId="33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46" xfId="0" applyFont="1" applyBorder="1" applyAlignment="1">
      <alignment vertical="center"/>
    </xf>
    <xf numFmtId="3" fontId="29" fillId="0" borderId="46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4" xfId="0" applyFont="1" applyBorder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47" xfId="0" applyFont="1" applyBorder="1" applyAlignment="1">
      <alignment vertical="center"/>
    </xf>
    <xf numFmtId="3" fontId="29" fillId="0" borderId="47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18" fillId="0" borderId="38" xfId="0" applyFont="1" applyBorder="1" applyAlignment="1">
      <alignment vertical="center"/>
    </xf>
    <xf numFmtId="0" fontId="20" fillId="0" borderId="38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/>
    </xf>
    <xf numFmtId="165" fontId="20" fillId="0" borderId="35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>
      <alignment horizontal="center" vertical="center"/>
    </xf>
    <xf numFmtId="0" fontId="218" fillId="0" borderId="0" xfId="0" applyFont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1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19" fillId="0" borderId="28" xfId="0" applyNumberFormat="1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left" vertical="center"/>
    </xf>
    <xf numFmtId="49" fontId="24" fillId="0" borderId="18" xfId="0" applyNumberFormat="1" applyFont="1" applyBorder="1" applyAlignment="1">
      <alignment vertical="center" wrapText="1" shrinkToFit="1"/>
    </xf>
    <xf numFmtId="49" fontId="24" fillId="0" borderId="19" xfId="0" applyNumberFormat="1" applyFont="1" applyBorder="1" applyAlignment="1">
      <alignment vertical="center" wrapText="1" shrinkToFit="1"/>
    </xf>
    <xf numFmtId="49" fontId="24" fillId="0" borderId="18" xfId="0" applyNumberFormat="1" applyFont="1" applyBorder="1" applyAlignment="1">
      <alignment vertical="center" shrinkToFit="1"/>
    </xf>
    <xf numFmtId="49" fontId="24" fillId="0" borderId="19" xfId="0" applyNumberFormat="1" applyFont="1" applyBorder="1" applyAlignment="1">
      <alignment vertical="center" shrinkToFit="1"/>
    </xf>
    <xf numFmtId="49" fontId="24" fillId="0" borderId="23" xfId="0" applyNumberFormat="1" applyFont="1" applyBorder="1" applyAlignment="1">
      <alignment vertical="center" wrapText="1" shrinkToFit="1"/>
    </xf>
    <xf numFmtId="49" fontId="24" fillId="0" borderId="24" xfId="0" applyNumberFormat="1" applyFont="1" applyBorder="1" applyAlignment="1">
      <alignment vertical="center" wrapText="1" shrinkToFit="1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 wrapText="1" shrinkToFit="1"/>
    </xf>
    <xf numFmtId="0" fontId="20" fillId="0" borderId="37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20" fillId="0" borderId="33" xfId="0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31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6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4" fontId="31" fillId="0" borderId="0" xfId="0" applyNumberFormat="1" applyFont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textRotation="90" wrapText="1"/>
    </xf>
    <xf numFmtId="0" fontId="26" fillId="33" borderId="44" xfId="0" applyFont="1" applyFill="1" applyBorder="1" applyAlignment="1">
      <alignment horizontal="center" vertical="center" textRotation="90" wrapText="1"/>
    </xf>
    <xf numFmtId="0" fontId="26" fillId="33" borderId="47" xfId="0" applyFont="1" applyFill="1" applyBorder="1" applyAlignment="1">
      <alignment horizontal="center" vertical="center" textRotation="90" wrapText="1"/>
    </xf>
    <xf numFmtId="0" fontId="29" fillId="33" borderId="46" xfId="0" applyFont="1" applyFill="1" applyBorder="1" applyAlignment="1">
      <alignment horizontal="center" vertical="center" textRotation="90" wrapText="1"/>
    </xf>
    <xf numFmtId="0" fontId="29" fillId="33" borderId="44" xfId="0" applyFont="1" applyFill="1" applyBorder="1" applyAlignment="1">
      <alignment horizontal="center" vertical="center" textRotation="90" wrapText="1"/>
    </xf>
    <xf numFmtId="0" fontId="29" fillId="33" borderId="47" xfId="0" applyFont="1" applyFill="1" applyBorder="1" applyAlignment="1">
      <alignment horizontal="center" vertical="center" textRotation="90" wrapText="1"/>
    </xf>
    <xf numFmtId="0" fontId="29" fillId="33" borderId="46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textRotation="90" wrapText="1"/>
    </xf>
    <xf numFmtId="0" fontId="29" fillId="33" borderId="45" xfId="0" applyFont="1" applyFill="1" applyBorder="1" applyAlignment="1">
      <alignment horizontal="center" vertical="center" textRotation="90" wrapText="1"/>
    </xf>
    <xf numFmtId="0" fontId="29" fillId="33" borderId="48" xfId="0" applyFont="1" applyFill="1" applyBorder="1" applyAlignment="1">
      <alignment horizontal="center" vertical="center" textRotation="90" wrapText="1"/>
    </xf>
  </cellXfs>
  <cellStyles count="11239">
    <cellStyle name="_x0001_" xfId="1"/>
    <cellStyle name="          _x000d__x000a_mouse.drv=lmouse.drv" xfId="2"/>
    <cellStyle name="_x000d__x000a_mouse.drv=lmouse.drv" xfId="3"/>
    <cellStyle name="#.0" xfId="4"/>
    <cellStyle name=".0" xfId="5"/>
    <cellStyle name="?" xfId="6"/>
    <cellStyle name="??" xfId="7"/>
    <cellStyle name="?? ?? ?????_P40201-RPO" xfId="8"/>
    <cellStyle name="?? [0.00]_PRODUCT DETAIL Q1" xfId="9"/>
    <cellStyle name="?? [0]_?????" xfId="10"/>
    <cellStyle name="??_x000c_蕓&quot;_x000d_婦U_x0001_&quot;_x0004_?_x0007__x0001__x0001_" xfId="11"/>
    <cellStyle name="??_x000c_蕓&quot;_x000d_婦U_x0001_h_x0005_ _x000f__x0007__x0001__x0001_" xfId="12"/>
    <cellStyle name="??&amp;O?&amp;H?_x0008__x000f__x0007_?_x0007__x0001__x0001_" xfId="13"/>
    <cellStyle name="??&amp;O?&amp;H?_x0008_??_x0007__x0001__x0001_" xfId="14"/>
    <cellStyle name="??,_x0005__x0014_" xfId="15"/>
    <cellStyle name="???" xfId="16"/>
    <cellStyle name="????" xfId="17"/>
    <cellStyle name="???? [0.00]_PRODUCT DETAIL Q1" xfId="18"/>
    <cellStyle name="???? [0]_? " xfId="19"/>
    <cellStyle name="?????" xfId="20"/>
    <cellStyle name="????? " xfId="21"/>
    <cellStyle name="????? &quot;???" xfId="22"/>
    <cellStyle name="????? [0]_? " xfId="23"/>
    <cellStyle name="????? _Копия 2 FS CABLE Case 2 (+ж+т¬ы, ¦¦L¦ ME, 250000+ы, CU8033,1¦т-+-б,¬щ--)" xfId="24"/>
    <cellStyle name="?????. ???(???.)" xfId="25"/>
    <cellStyle name="??????" xfId="26"/>
    <cellStyle name="?????? " xfId="27"/>
    <cellStyle name="???????" xfId="28"/>
    <cellStyle name="??????? " xfId="29"/>
    <cellStyle name="??????? ???" xfId="30"/>
    <cellStyle name="????????" xfId="31"/>
    <cellStyle name="???????? (2)" xfId="32"/>
    <cellStyle name="???????? [0]" xfId="33"/>
    <cellStyle name="????????. (2)" xfId="34"/>
    <cellStyle name="??????????" xfId="35"/>
    <cellStyle name="?????????? [0]" xfId="36"/>
    <cellStyle name="?????????? 57.98)" xfId="37"/>
    <cellStyle name="???????????" xfId="38"/>
    <cellStyle name="??????????? 2" xfId="39"/>
    <cellStyle name="????????????? ???????????" xfId="40"/>
    <cellStyle name="????????????? ??????????? 2" xfId="41"/>
    <cellStyle name="??????????_1" xfId="42"/>
    <cellStyle name="????????_ ?? 25 ???" xfId="43"/>
    <cellStyle name="???????_ ????.???" xfId="44"/>
    <cellStyle name="??????_ ?? 25 ???" xfId="45"/>
    <cellStyle name="??????1 (2)" xfId="46"/>
    <cellStyle name="??????1 (3)" xfId="47"/>
    <cellStyle name="??????1 (5)" xfId="48"/>
    <cellStyle name="??????3" xfId="49"/>
    <cellStyle name="??????6 (2)" xfId="50"/>
    <cellStyle name="?????_? " xfId="51"/>
    <cellStyle name="????_? " xfId="52"/>
    <cellStyle name="????0" xfId="53"/>
    <cellStyle name="????1" xfId="54"/>
    <cellStyle name="????2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_minutes_030425" xfId="62"/>
    <cellStyle name="???0" xfId="63"/>
    <cellStyle name="???Ø_PRCPOSITION J-100 " xfId="64"/>
    <cellStyle name="???XLS!check_filesche|_x0005_" xfId="65"/>
    <cellStyle name="??ˆ??_REV3 " xfId="66"/>
    <cellStyle name="??_ 10? " xfId="67"/>
    <cellStyle name="?’ћѓћ‚›‰" xfId="68"/>
    <cellStyle name="?”´?_REV3 " xfId="69"/>
    <cellStyle name="?Ⅱ_x001b__x0005_@?" xfId="70"/>
    <cellStyle name="?AU?XLS!check_filesche|_x0005_" xfId="71"/>
    <cellStyle name="?AU»?XLS!check_filesche|_x0005_" xfId="72"/>
    <cellStyle name="?SF IIIs (Copy 2)" xfId="73"/>
    <cellStyle name="?_??1" xfId="74"/>
    <cellStyle name="?마 [0]_?3?1차 " xfId="75"/>
    <cellStyle name="?마_?3?1차 " xfId="76"/>
    <cellStyle name="?핺_?3?1차 " xfId="77"/>
    <cellStyle name="_??-MAN-POWER LOADING" xfId="78"/>
    <cellStyle name="____business plan_________UzDWn_2006" xfId="79"/>
    <cellStyle name="_~att070B" xfId="80"/>
    <cellStyle name="_~att0D08" xfId="81"/>
    <cellStyle name="_~att0E1D" xfId="82"/>
    <cellStyle name="_~att0E1D_Order and Shipment Status" xfId="83"/>
    <cellStyle name="_~att0E1D_Sheet2" xfId="84"/>
    <cellStyle name="_~att0E1D_공장운영계획(2003.12월)" xfId="85"/>
    <cellStyle name="_~att0E1D_공장운영계획(2004.02월)" xfId="86"/>
    <cellStyle name="_~att0F5B" xfId="87"/>
    <cellStyle name="_~att113C" xfId="88"/>
    <cellStyle name="_~att1156" xfId="89"/>
    <cellStyle name="_~att1156_Order and Shipment Status" xfId="90"/>
    <cellStyle name="_~att1156_Sheet2" xfId="91"/>
    <cellStyle name="_~att1156_공장운영계획(2003.12월)" xfId="92"/>
    <cellStyle name="_~att1156_공장운영계획(2004.02월)" xfId="93"/>
    <cellStyle name="_~att150C" xfId="94"/>
    <cellStyle name="_~att1530" xfId="95"/>
    <cellStyle name="_~att1935" xfId="96"/>
    <cellStyle name="_~att1935_Order and Shipment Status" xfId="97"/>
    <cellStyle name="_~att1935_Sheet2" xfId="98"/>
    <cellStyle name="_~att1935_공장운영계획(2003.12월)" xfId="99"/>
    <cellStyle name="_~att1935_공장운영계획(2004.02월)" xfId="100"/>
    <cellStyle name="_~att1A01" xfId="101"/>
    <cellStyle name="_~att1C00" xfId="102"/>
    <cellStyle name="_~att1C00_Order and Shipment Status" xfId="103"/>
    <cellStyle name="_~att1C00_Sheet2" xfId="104"/>
    <cellStyle name="_~att1C00_공장운영계획(2003.12월)" xfId="105"/>
    <cellStyle name="_~att1C00_공장운영계획(2004.02월)" xfId="106"/>
    <cellStyle name="_~att1C06" xfId="107"/>
    <cellStyle name="_~att1F57" xfId="108"/>
    <cellStyle name="_~att1F76" xfId="109"/>
    <cellStyle name="_~att2005" xfId="110"/>
    <cellStyle name="_~att2029" xfId="111"/>
    <cellStyle name="_~att2112" xfId="112"/>
    <cellStyle name="_~att2244" xfId="113"/>
    <cellStyle name="_~att2244_Order and Shipment Status" xfId="114"/>
    <cellStyle name="_~att2244_Sheet2" xfId="115"/>
    <cellStyle name="_~att2244_공장운영계획(2003.12월)" xfId="116"/>
    <cellStyle name="_~att2244_공장운영계획(2004.02월)" xfId="117"/>
    <cellStyle name="_~att2332" xfId="118"/>
    <cellStyle name="_~att246B" xfId="119"/>
    <cellStyle name="_~att2744" xfId="120"/>
    <cellStyle name="_~att285C" xfId="121"/>
    <cellStyle name="_~att2B13" xfId="122"/>
    <cellStyle name="_~att2B22" xfId="123"/>
    <cellStyle name="_~att2C25" xfId="124"/>
    <cellStyle name="_~att2C25_Order and Shipment Status" xfId="125"/>
    <cellStyle name="_~att2C25_Sheet2" xfId="126"/>
    <cellStyle name="_~att2C25_공장운영계획(2003.12월)" xfId="127"/>
    <cellStyle name="_~att2C25_공장운영계획(2004.02월)" xfId="128"/>
    <cellStyle name="_~att2E35" xfId="129"/>
    <cellStyle name="_~att3127" xfId="130"/>
    <cellStyle name="_~att3350" xfId="131"/>
    <cellStyle name="_~att3C10" xfId="132"/>
    <cellStyle name="_~att3C37" xfId="133"/>
    <cellStyle name="_~att3D5F" xfId="134"/>
    <cellStyle name="_~J200 개발일정계획-실적예" xfId="135"/>
    <cellStyle name="_~STEP GATE개발일정-TJVU110(010704)" xfId="136"/>
    <cellStyle name="_~T-200 MARKET SOP(020906)" xfId="137"/>
    <cellStyle name="_★MATIZ SGMW 1.0L SAMPLE CAR PDS★" xfId="138"/>
    <cellStyle name="_★part_list_kd_040609_M3" xfId="139"/>
    <cellStyle name="_★도급비(총계)04년도15%인상★" xfId="140"/>
    <cellStyle name="_★생존전략 종합(인원) 작성양식 유과장(0325) " xfId="141"/>
    <cellStyle name="_0000 040912 부품전략회의 업무보고 개발점검회의" xfId="142"/>
    <cellStyle name="_00년미승인PJT" xfId="143"/>
    <cellStyle name="_01년11월생산계획" xfId="144"/>
    <cellStyle name="_02 공장 concept ver3" xfId="145"/>
    <cellStyle name="_02 주간계획(11,18~11,23)" xfId="146"/>
    <cellStyle name="_02_01공장운영" xfId="147"/>
    <cellStyle name="_02_02월_실적" xfId="148"/>
    <cellStyle name="_02_12월공장운영(1122)" xfId="149"/>
    <cellStyle name="_02_4월_7월공장운영변경(0411)" xfId="150"/>
    <cellStyle name="_02_7월공장운영(0625)" xfId="151"/>
    <cellStyle name="_02_8월공장운영(0722)" xfId="152"/>
    <cellStyle name="_02년01월생산계획" xfId="153"/>
    <cellStyle name="_02년01월생산계획_~att2112" xfId="154"/>
    <cellStyle name="_02년01월생산계획_02년07생산계획" xfId="155"/>
    <cellStyle name="_02년01월생산계획_02년08생산계획" xfId="156"/>
    <cellStyle name="_02년01월생산계획_GM_0305_6month" xfId="157"/>
    <cellStyle name="_02년01월생산계획_노조자료(0327)" xfId="158"/>
    <cellStyle name="_02년01월생산계획_창원0412_1" xfId="159"/>
    <cellStyle name="_02년02월생산계획" xfId="160"/>
    <cellStyle name="_02년03월생산계획" xfId="161"/>
    <cellStyle name="_02년07생산계획" xfId="162"/>
    <cellStyle name="_02년08생산계획" xfId="163"/>
    <cellStyle name="_02년12생산계획" xfId="164"/>
    <cellStyle name="_02년원가절감목표" xfId="165"/>
    <cellStyle name="_03-3월계획" xfId="166"/>
    <cellStyle name="_03-3월계획_Order and Shipment Status" xfId="167"/>
    <cellStyle name="_03-3월계획_Sheet2" xfId="168"/>
    <cellStyle name="_03-3월계획_공장운영계획(2003.12월)" xfId="169"/>
    <cellStyle name="_03-3월계획_공장운영계획(2004.02월)" xfId="170"/>
    <cellStyle name="_03-4월계획" xfId="171"/>
    <cellStyle name="_03-4월계획_Order and Shipment Status" xfId="172"/>
    <cellStyle name="_03-4월계획_Sheet2" xfId="173"/>
    <cellStyle name="_03-4월계획_공장운영계획(2003.12월)" xfId="174"/>
    <cellStyle name="_03-4월계획_공장운영계획(2004.02월)" xfId="175"/>
    <cellStyle name="_03-5월계획" xfId="176"/>
    <cellStyle name="_03-5월계획_Order and Shipment Status" xfId="177"/>
    <cellStyle name="_03-5월계획_Sheet2" xfId="178"/>
    <cellStyle name="_03-5월계획_공장운영계획(2003.12월)" xfId="179"/>
    <cellStyle name="_03-5월계획_공장운영계획(2004.02월)" xfId="180"/>
    <cellStyle name="_03-6월계획" xfId="181"/>
    <cellStyle name="_03-6월계획(2)" xfId="182"/>
    <cellStyle name="_03-6월계획(2)_Order and Shipment Status" xfId="183"/>
    <cellStyle name="_03-6월계획(2)_Sheet2" xfId="184"/>
    <cellStyle name="_03-6월계획(2)_공장운영계획(2003.12월)" xfId="185"/>
    <cellStyle name="_03-6월계획(2)_공장운영계획(2004.02월)" xfId="186"/>
    <cellStyle name="_03-6월계획_Order and Shipment Status" xfId="187"/>
    <cellStyle name="_03-6월계획_Sheet2" xfId="188"/>
    <cellStyle name="_03-6월계획_공장운영계획(2003.12월)" xfId="189"/>
    <cellStyle name="_03-6월계획_공장운영계획(2004.02월)" xfId="190"/>
    <cellStyle name="_03년도급운영확정-임금인상" xfId="191"/>
    <cellStyle name="_04_9월20일 요청업체 BID LIST" xfId="192"/>
    <cellStyle name="_040706  C100 FRT 및 RR MODULE 조립비-송부 040706" xfId="193"/>
    <cellStyle name="_041229 Kick off 회의록 첨부_V200고객사요청사항" xfId="194"/>
    <cellStyle name="_041229 Kickoff 회의록" xfId="195"/>
    <cellStyle name="_04년09월KD생산계획.xls?openelement" xfId="196"/>
    <cellStyle name="_04년3월적기납입률-구매" xfId="197"/>
    <cellStyle name="_060217 Order Plan(March incresed)" xfId="198"/>
    <cellStyle name="_060413_금형비세부내역_C100_PNL A-RKR INR_S'STEP(060202건)+NOTCH삭제" xfId="199"/>
    <cellStyle name="_060413_금형비세부내역_C100_PNL A-RKR INR_S'STEP(060202건)+NOTCH삭제_0509" xfId="200"/>
    <cellStyle name="_060413_사양비교_C100 RKR INR_SIDE STEP+NOTCH삭제.xls?openelement" xfId="201"/>
    <cellStyle name="_060413_사양비교_C100 RKR INR_SIDE STEP+NOTCH삭제_0509" xfId="202"/>
    <cellStyle name="_060413_설변검토서_C100 RKR INR_NOTCH삭제.xls?openelement" xfId="203"/>
    <cellStyle name="_060413_설변검토서_C100 S_STEP (18타점 증가)_조정.xls?openelement" xfId="204"/>
    <cellStyle name="_060807_금형비세부내역_V250_PNL A-FLR SIDE_174_정리" xfId="205"/>
    <cellStyle name="_07_1118_Y200의장" xfId="206"/>
    <cellStyle name="_1" xfId="207"/>
    <cellStyle name="_1.1 미달 사유(98.12) " xfId="208"/>
    <cellStyle name="_1.3 미달 사유(99.12) " xfId="209"/>
    <cellStyle name="_1022-안건" xfId="210"/>
    <cellStyle name="_1022일현재" xfId="211"/>
    <cellStyle name="_10AI " xfId="212"/>
    <cellStyle name="_10월CONT계획" xfId="213"/>
    <cellStyle name="_10월실적_의장 " xfId="214"/>
    <cellStyle name="_10일 " xfId="215"/>
    <cellStyle name="_1102" xfId="216"/>
    <cellStyle name="_1126안건" xfId="217"/>
    <cellStyle name="_11AI " xfId="218"/>
    <cellStyle name="_11일 " xfId="219"/>
    <cellStyle name="_1223안건" xfId="220"/>
    <cellStyle name="_12AI " xfId="221"/>
    <cellStyle name="_12일 " xfId="222"/>
    <cellStyle name="_13AI " xfId="223"/>
    <cellStyle name="_13일 " xfId="224"/>
    <cellStyle name="_2.손익" xfId="225"/>
    <cellStyle name="_2000.1월DDRS(조정)" xfId="226"/>
    <cellStyle name="_2000.1월DDRS(조정)_부평프레스첨부" xfId="227"/>
    <cellStyle name="_2000.3월DDRS(수정)" xfId="228"/>
    <cellStyle name="_2000.3월DDRS(수정)_부평프레스첨부" xfId="229"/>
    <cellStyle name="_2001_2004년 KD 생산계획" xfId="230"/>
    <cellStyle name="_2001_2004년 KD 생산계획_부평프레스첨부" xfId="231"/>
    <cellStyle name="_2001년손익추이" xfId="232"/>
    <cellStyle name="_2003 Productivity" xfId="233"/>
    <cellStyle name="_2003 판매계획 (모기업기준)" xfId="234"/>
    <cellStyle name="_2003년 투자계획-1" xfId="235"/>
    <cellStyle name="_2004 경비-고객지원 (03.12.3)" xfId="236"/>
    <cellStyle name="_2004 사업계획 rev2 (04.04.17)" xfId="237"/>
    <cellStyle name="_2004 해외영업 중점추진과제 (03.12.3)" xfId="238"/>
    <cellStyle name="_2004투자타당성검토" xfId="239"/>
    <cellStyle name="_2005 Retooling Status" xfId="240"/>
    <cellStyle name="_2005_2006 MH_홍원표(20040715)" xfId="241"/>
    <cellStyle name="_2005년까지 완성차_KD 생산계획" xfId="242"/>
    <cellStyle name="_2005년까지 완성차_KD 생산계획_부평프레스첨부" xfId="243"/>
    <cellStyle name="_2006_2007 CKD" xfId="244"/>
    <cellStyle name="_2008 КХ ЯНГИ ДАСТУР" xfId="245"/>
    <cellStyle name="_21а жадваллар" xfId="246"/>
    <cellStyle name="_21а жадваллар_ВВП пром (2)" xfId="247"/>
    <cellStyle name="_21а жадваллар_газомекость последний" xfId="248"/>
    <cellStyle name="_220 000" xfId="249"/>
    <cellStyle name="_2-табл" xfId="250"/>
    <cellStyle name="_3 업무연락 since 021129" xfId="251"/>
    <cellStyle name="_308 форма" xfId="252"/>
    <cellStyle name="_308 форма_ВВП пром (2)" xfId="253"/>
    <cellStyle name="_308 форма_газомекость последний" xfId="254"/>
    <cellStyle name="_5.5JX14-대우제출용" xfId="255"/>
    <cellStyle name="_5월전망_6월계획" xfId="256"/>
    <cellStyle name="_6_11월 KD 생산계획" xfId="257"/>
    <cellStyle name="_6_11월 KD 생산계획_부평프레스첨부" xfId="258"/>
    <cellStyle name="_7. Program Master Timing Line -T300 Rails - Rev00 (27th Apr 09)" xfId="259"/>
    <cellStyle name="_7.비용" xfId="260"/>
    <cellStyle name="_99650901clstatus" xfId="261"/>
    <cellStyle name="_99운영계획" xfId="262"/>
    <cellStyle name="_99운영계획_Order and Shipment Status" xfId="263"/>
    <cellStyle name="_99운영계획_Sheet2" xfId="264"/>
    <cellStyle name="_99운영계획_공장운영계획(2003.12월)" xfId="265"/>
    <cellStyle name="_99운영계획_공장운영계획(2004.02월)" xfId="266"/>
    <cellStyle name="_9월 해외법인 월별 생산품질현황보고" xfId="267"/>
    <cellStyle name="_9월 해외법인 월별 생산품질현황보고_20100830_Questions_Updated Material_Austem" xfId="268"/>
    <cellStyle name="_9월 해외법인 월별 생산품질현황보고_Updated FS - 25.10.2010 - Revised Version-2" xfId="269"/>
    <cellStyle name="_9월 해외법인 월별 생산품질현황보고_Объем производства GMUz" xfId="270"/>
    <cellStyle name="_9월현차종재료비(라노스)" xfId="271"/>
    <cellStyle name="_a" xfId="272"/>
    <cellStyle name="_A1 1804_Base" xfId="273"/>
    <cellStyle name="_A-100 5단 A_T CONCEPT DRAW'G ----(2002.10.29)" xfId="274"/>
    <cellStyle name="_A100 5단 AUTO 관련 업체실사 보고" xfId="275"/>
    <cellStyle name="_aaa" xfId="276"/>
    <cellStyle name="_APP_Summary회의" xfId="277"/>
    <cellStyle name="_APPDIX(2~6)-1012" xfId="278"/>
    <cellStyle name="_APPDIX(2~6)-1012_Копия 20100819_Updated Material_Austem (3)" xfId="279"/>
    <cellStyle name="_Appendix B1 Form -SGM258  rear axle" xfId="280"/>
    <cellStyle name="_AS 비율" xfId="281"/>
    <cellStyle name="_AS 비율_부평프레스첨부" xfId="282"/>
    <cellStyle name="_AVTOZAZ실적전망(완결)" xfId="283"/>
    <cellStyle name="_AVTOZAZ실적전망(완결)_20100830_Questions_Updated Material_Austem" xfId="284"/>
    <cellStyle name="_AVTOZAZ실적전망(완결)_Updated FS - 25.10.2010 - Revised Version-2" xfId="285"/>
    <cellStyle name="_AVTOZAZ실적전망(완결)_Объем производства GMUz" xfId="286"/>
    <cellStyle name="_B150 RETOOLING.xls?openelement" xfId="287"/>
    <cellStyle name="_B150_PP" xfId="288"/>
    <cellStyle name="_B150_startup" xfId="289"/>
    <cellStyle name="_B1750품의내역(성우)070329" xfId="290"/>
    <cellStyle name="_back up 3" xfId="291"/>
    <cellStyle name="_BBP05_Prod-Plan_0726-Final" xfId="292"/>
    <cellStyle name="_BBP2006-2007 공장별 BBP Volume(CKD,SKD05.7.19)" xfId="293"/>
    <cellStyle name="_beamdash" xfId="294"/>
    <cellStyle name="_Book1" xfId="295"/>
    <cellStyle name="_Book3" xfId="296"/>
    <cellStyle name="_BP &amp; Prior Month" xfId="297"/>
    <cellStyle name="_BP-135 400-2 05.01.06 (мой с Бестом)" xfId="298"/>
    <cellStyle name="_BP-170 000  2007 по (БП УзДЭУ) с прогнозом до 2011г." xfId="299"/>
    <cellStyle name="_BP-170 000 02 04 2007" xfId="300"/>
    <cellStyle name="_BRKT- A-TR MT,RR(0.8S AT) 96412826 040409-송부.xls?OpenElement" xfId="301"/>
    <cellStyle name="_C100 &amp; C105 SEAL 부착관련" xfId="302"/>
    <cellStyle name="_c100 h.w 검토" xfId="303"/>
    <cellStyle name="_C-100 Project Shutdown 일정단축검토내용(5W-3W한영)" xfId="304"/>
    <cellStyle name="_C100 PROTOCF 원가계산" xfId="305"/>
    <cellStyle name="_C100 금형비 세부내역(050912-제출)" xfId="306"/>
    <cellStyle name="_C-100 일정재검토(2003_10월30일)" xfId="307"/>
    <cellStyle name="_C-100_제출(최종)" xfId="308"/>
    <cellStyle name="_C100-105 3차 품의내역-오토젠(060414)" xfId="309"/>
    <cellStyle name="_C100-COSTBOM(20030616)-CH40" xfId="310"/>
    <cellStyle name="_C-100PREPROTO CF산출가" xfId="311"/>
    <cellStyle name="_C-100PREPROTO JIG견적서" xfId="312"/>
    <cellStyle name="_C-100PREPROTO JIG산출가" xfId="313"/>
    <cellStyle name="_C100사양비교표(030721)" xfId="314"/>
    <cellStyle name="_Capa Increase(070209)-오토젠" xfId="315"/>
    <cellStyle name="_CaPex (위치코드)" xfId="316"/>
    <cellStyle name="_CCR구성도" xfId="317"/>
    <cellStyle name="_CIELO 생산라인" xfId="318"/>
    <cellStyle name="_CIELO 생산라인_부평프레스첨부" xfId="319"/>
    <cellStyle name="_cielo_retool" xfId="320"/>
    <cellStyle name="_CKD OMS Forecast_최종_040531" xfId="321"/>
    <cellStyle name="_clstatus" xfId="322"/>
    <cellStyle name="_CNTR계획" xfId="323"/>
    <cellStyle name="_cool시험항목clstatus" xfId="324"/>
    <cellStyle name="_COST DOWN" xfId="325"/>
    <cellStyle name="_CVYBF(C105 )BAR LOAD-070315" xfId="326"/>
    <cellStyle name="_CW_0404" xfId="327"/>
    <cellStyle name="_CW_0624" xfId="328"/>
    <cellStyle name="_CW_0721" xfId="329"/>
    <cellStyle name="_DA_LAÁõ»ê¹æ¾È(ºÎÆò)" xfId="330"/>
    <cellStyle name="_DA078_061222_금형비세부내역_T255 ROCKER" xfId="331"/>
    <cellStyle name="_DA080_070315_금형비세부내역_C105_BAR LOAD" xfId="332"/>
    <cellStyle name="_DA085_070328_금형비세부내역_T255 CTR PLR" xfId="333"/>
    <cellStyle name="_DA111_080827_사양비교_C100 WH FSCM brkt 추가" xfId="334"/>
    <cellStyle name="_DA116_080925_금형비세부내역_C100_RKR holes &amp; nuts" xfId="335"/>
    <cellStyle name="_DDRS부평(0831).xls?openelement" xfId="336"/>
    <cellStyle name="_Delta II Front Susp(Sub) Austem proposal 투자비 Rev 05 - 061121" xfId="337"/>
    <cellStyle name="_DOHC 검토" xfId="338"/>
    <cellStyle name="_DOHC 검토 2" xfId="339"/>
    <cellStyle name="_DOHC 검토_Копия 20100819_Updated Material_Austem (3)" xfId="340"/>
    <cellStyle name="_DW-FSO Forecast for 2005 &amp; 2006(04.5.27)" xfId="341"/>
    <cellStyle name="_Ei9L0p5bavC9GcRvUFPBS4Eyy" xfId="342"/>
    <cellStyle name="_Emission(Leganza적용국가)" xfId="343"/>
    <cellStyle name="_Eng Changes_UZ_051005" xfId="344"/>
    <cellStyle name="_F03-05 REV.2(SHIPMENT 20030512)" xfId="345"/>
    <cellStyle name="_F03-06 (SHIPMENT 20030604)" xfId="346"/>
    <cellStyle name="_FAC WORKSCOPE" xfId="347"/>
    <cellStyle name="_FAC WORKSCOPE_20100830_Questions_Updated Material_Austem" xfId="348"/>
    <cellStyle name="_FAC WORKSCOPE_Updated FS - 25.10.2010 - Revised Version-2" xfId="349"/>
    <cellStyle name="_FAC WORKSCOPE_Объем производства GMUz" xfId="350"/>
    <cellStyle name="_FNT_FORMAT" xfId="351"/>
    <cellStyle name="_FORECAST" xfId="352"/>
    <cellStyle name="_FORMAT-ASSY" xfId="353"/>
    <cellStyle name="_FORMAT-OTH" xfId="354"/>
    <cellStyle name="_FORMAT-PAINT" xfId="355"/>
    <cellStyle name="_Front Floor J300 (7. SKETCH #S01~#90) Rev 1.1" xfId="356"/>
    <cellStyle name="_Front_W97_H49_투자비_Rev02_071213" xfId="357"/>
    <cellStyle name="_FSO Retool details 050202" xfId="358"/>
    <cellStyle name="_GAMMA Front Crdle 투자비(070319)_Rev03" xfId="359"/>
    <cellStyle name="_Gamma LCA 투자비Ver 003" xfId="360"/>
    <cellStyle name="_Global Delta Front Susp Korea 설비 투자내역(design V14+오스탬 제안 용접장)Rev00-060825" xfId="361"/>
    <cellStyle name="_Global Delta Rear Axle설비 투자내역 Rev01(stamp'g type-Tube Forming외주작업) - 060518" xfId="362"/>
    <cellStyle name="_Global Delta Rear Axle설비 투자내역 Rev06 - 060412-원가반영" xfId="363"/>
    <cellStyle name="_Global Delta Rear Axle설비 투자내역(Modatek 투자비 적용) - 060413" xfId="364"/>
    <cellStyle name="_Global Delta Rear Axle설비 투자내역(stamp'g type-Austem Proposal) - 060424" xfId="365"/>
    <cellStyle name="_GM_0305_6month" xfId="366"/>
    <cellStyle name="_GMDAT TOOL 사양비교 양식" xfId="367"/>
    <cellStyle name="_GM-DAT 차량생산계획(내부송부)" xfId="368"/>
    <cellStyle name="_GMT191조립라인 공정검토서-030808" xfId="369"/>
    <cellStyle name="_High Level" xfId="370"/>
    <cellStyle name="_HVACSTATUS" xfId="371"/>
    <cellStyle name="_Initial Process flow(Zone A)- 27 Feb 07" xfId="372"/>
    <cellStyle name="_IPL Engine T3.T4" xfId="373"/>
    <cellStyle name="_Issues-1022" xfId="374"/>
    <cellStyle name="_J-200  C_ARM PLUG 용접 JIG 견적서" xfId="375"/>
    <cellStyle name="_J200 랙 추가제작" xfId="376"/>
    <cellStyle name="_j200 사양 및 PP계획020620" xfId="377"/>
    <cellStyle name="_J-200 양산 투자비 검토" xfId="378"/>
    <cellStyle name="_J-200_Detail_2008.07.03 с ценами(1)" xfId="379"/>
    <cellStyle name="_J-200_RR-Patch_TOOL비용(20030423)_견적제출본-최종" xfId="380"/>
    <cellStyle name="_J200_TOOL종합(020911)▶윤영-원본" xfId="381"/>
    <cellStyle name="_J300 Body framing Line_ver01" xfId="382"/>
    <cellStyle name="_J300 FRT DOOR 장비사양서(16.Sep.06)" xfId="383"/>
    <cellStyle name="_J300 HOOD LINE(사양변경종합-0917)" xfId="384"/>
    <cellStyle name="_J300 HOOD&amp;TRUNK LINE(사양변경종합-0917)" xfId="385"/>
    <cellStyle name="_J300 LOC HOLE 위치_SIDE (1016)" xfId="386"/>
    <cellStyle name="_J300 MAIN RESPOT LINE 개조공사 사양서_ver02_3축UNIT" xfId="387"/>
    <cellStyle name="_J300 MCP &amp; MCS 작성 및 Naming &amp; Numbering" xfId="388"/>
    <cellStyle name="_J300 MCP &amp; MCS 작성 및 Naming &amp; Numbering(EX)" xfId="389"/>
    <cellStyle name="_J300 SIDE INR 공정별 MCP &amp; MCS 작성 및 Naming &amp; Numbering" xfId="390"/>
    <cellStyle name="_J300 SIDE OTR 공정별 MCP &amp; MCS 작성 및 Naming &amp; Numbering" xfId="391"/>
    <cellStyle name="_J300 UNDERBODY (7. SKETCH #80~#110) Rev 1" xfId="392"/>
    <cellStyle name="_J300 Underbody Specification (07 SKETCH #70)" xfId="393"/>
    <cellStyle name="_J300 Underbody 사양서 (00 사양변경종합)" xfId="394"/>
    <cellStyle name="_J300 사양변경 종합 및 공사 일정계획" xfId="395"/>
    <cellStyle name="_J300 사양서 양식_Ver1.0 (04.Sep.2006)" xfId="396"/>
    <cellStyle name="_J5EQH7TggbIDLhxb3v26icuON" xfId="397"/>
    <cellStyle name="_JIG 견적작성 첨부자료" xfId="398"/>
    <cellStyle name="_Jig&amp;Equip Investment Summary sheet_Geely_Rev.03_090427" xfId="399"/>
    <cellStyle name="_JIG_LH10" xfId="400"/>
    <cellStyle name="_June Shipment Record_20030630" xfId="401"/>
    <cellStyle name="_KD1121" xfId="402"/>
    <cellStyle name="_KD1121_부평프레스첨부" xfId="403"/>
    <cellStyle name="_KD생산부02인원계획" xfId="404"/>
    <cellStyle name="_KD인원" xfId="405"/>
    <cellStyle name="_Lacetti-W8N-Priority" xfId="406"/>
    <cellStyle name="_Lanos 공급품목 041123" xfId="407"/>
    <cellStyle name="_LAST CONCEPT-UF PJT" xfId="408"/>
    <cellStyle name="_LD-투자비현황" xfId="409"/>
    <cellStyle name="_LONGI" xfId="410"/>
    <cellStyle name="_M&amp;ELIST9912" xfId="411"/>
    <cellStyle name="_M_CPO0210" xfId="412"/>
    <cellStyle name="_M_CPO0210_T_CPO0406" xfId="413"/>
    <cellStyle name="_M_CPO0210_T_CPO0407" xfId="414"/>
    <cellStyle name="_M_CPO0210_T_CPO0408" xfId="415"/>
    <cellStyle name="_M_CPO0210_T_IPO0409" xfId="416"/>
    <cellStyle name="_M_IPO0303" xfId="417"/>
    <cellStyle name="_M_IPO0303_T_CPO0406" xfId="418"/>
    <cellStyle name="_M_IPO0303_T_CPO0407" xfId="419"/>
    <cellStyle name="_M_IPO0303_T_CPO0408" xfId="420"/>
    <cellStyle name="_M_IPO0303_T_IPO0409" xfId="421"/>
    <cellStyle name="_M_IPO0306" xfId="422"/>
    <cellStyle name="_M_IPO0306_T_CPO0407" xfId="423"/>
    <cellStyle name="_M_IPO0306_T_CPO0408" xfId="424"/>
    <cellStyle name="_M_IPO0306_T_IPO0409" xfId="425"/>
    <cellStyle name="_M100MANPOWER" xfId="426"/>
    <cellStyle name="_M300 oil pan ¾÷Ã¼¼±Á¤ 031222" xfId="427"/>
    <cellStyle name="_Master Timing Line(070319)" xfId="428"/>
    <cellStyle name="_Mat'l conversion table-03,11,10" xfId="429"/>
    <cellStyle name="_Monthly shipment status" xfId="430"/>
    <cellStyle name="_Monthly Shipment Variance" xfId="431"/>
    <cellStyle name="_NA-Prod-Mag(수정)" xfId="432"/>
    <cellStyle name="_OHC CHAIN#5사양서" xfId="433"/>
    <cellStyle name="_Order confirm(U31101,2,031001)" xfId="434"/>
    <cellStyle name="_Order KD new" xfId="435"/>
    <cellStyle name="_P20701W" xfId="436"/>
    <cellStyle name="_P20801" xfId="437"/>
    <cellStyle name="_P21001W" xfId="438"/>
    <cellStyle name="_P30201-CONFIRM" xfId="439"/>
    <cellStyle name="_P30401" xfId="440"/>
    <cellStyle name="_PACKING1" xfId="441"/>
    <cellStyle name="_PBB5408T250-KBP(051006)" xfId="442"/>
    <cellStyle name="_PBB5409T250-KBP(051006)" xfId="443"/>
    <cellStyle name="_PBB5583V2(BY10 V250 Frame A-Frt RH EURO NCAP관련 items add +1,544) OHS" xfId="444"/>
    <cellStyle name="_PBB5639V2(BY10 V250 FRAME A-FRT EURO NCAP개선관련 PARTs ADD &amp; CO2 18-P ADD +5,069) OHS" xfId="445"/>
    <cellStyle name="_PBB5665V2(BY10 V250 RHD Frame A-Frt 재질변경 -484) OHS" xfId="446"/>
    <cellStyle name="_PBT1282T2" xfId="447"/>
    <cellStyle name="_PD26" xfId="448"/>
    <cellStyle name="_PERSONAL" xfId="449"/>
    <cellStyle name="_PERSONAL_07_1118_Y200의장" xfId="450"/>
    <cellStyle name="_PERSONAL_1" xfId="451"/>
    <cellStyle name="_PERSONAL_99650901clstatus" xfId="452"/>
    <cellStyle name="_PERSONAL_clstatus" xfId="453"/>
    <cellStyle name="_PERSONAL_cool시험항목clstatus" xfId="454"/>
    <cellStyle name="_PERSONAL_HVACSTATUS" xfId="455"/>
    <cellStyle name="_PERSONAL_PH2_MR_APP_부품적용현황(1012)" xfId="456"/>
    <cellStyle name="_PERSONAL_Y200전장시험항목표_TASPEC" xfId="457"/>
    <cellStyle name="_PH2_MR_APP_부품적용현황(1012)" xfId="458"/>
    <cellStyle name="_Plan 2007 BP-167 000   23.06.2006." xfId="459"/>
    <cellStyle name="_pnl rkr CHBFN(060412)" xfId="460"/>
    <cellStyle name="_PP" xfId="461"/>
    <cellStyle name="_PP GUIDE BOOK_REV1" xfId="462"/>
    <cellStyle name="_PPCM자료_0528.xls Chart 1" xfId="463"/>
    <cellStyle name="_PQT" xfId="464"/>
    <cellStyle name="_PQT_1" xfId="465"/>
    <cellStyle name="_PRE PP계획" xfId="466"/>
    <cellStyle name="_Production Plan (0117)" xfId="467"/>
    <cellStyle name="_PROGRAM설명자료" xfId="468"/>
    <cellStyle name="_PROPOSAL-첨부" xfId="469"/>
    <cellStyle name="_PUR002 2007_금형비세부내역_2007 Retooling(071023)오토젠" xfId="470"/>
    <cellStyle name="_PUR002 2008  Retooling  오토젠 PO 요청 _080721" xfId="471"/>
    <cellStyle name="_PUR002 2008 C140 PNL RR WH 설변사양비교표-080827" xfId="472"/>
    <cellStyle name="_r" xfId="473"/>
    <cellStyle name="_r_060413_설변검토서_C100 S_STEP (18타점 증가)_NOTCH포함_조정_0509" xfId="474"/>
    <cellStyle name="_r_060413_설변검토서_C100 S_STEP (18타점 증가)_조정.xls?openelement" xfId="475"/>
    <cellStyle name="_r_060508_C100 S_STEP" xfId="476"/>
    <cellStyle name="_r_C100품의내역(오토젠)" xfId="477"/>
    <cellStyle name="_r_C100품의내역(오토젠)060511" xfId="478"/>
    <cellStyle name="_r_CTR INR LWR" xfId="479"/>
    <cellStyle name="_r_DA085_070117_설변검토서_REINF A-FRT S_BELT HOLE 추가" xfId="480"/>
    <cellStyle name="_r_ROCKER 설변 검토" xfId="481"/>
    <cellStyle name="_r_T200 SEL CONTROL A 개발" xfId="482"/>
    <cellStyle name="_r_T200 SEL CONTROL A 개발_CTR INR LWR" xfId="483"/>
    <cellStyle name="_r_T200 SEL CONTROL A 개발_DA085_070117_설변검토서_REINF A-FRT S_BELT HOLE 추가" xfId="484"/>
    <cellStyle name="_r_T250 CTR PLR 사양비교표(050922)" xfId="485"/>
    <cellStyle name="_r_T-250 FLR SIDE 설변검토(051010)" xfId="486"/>
    <cellStyle name="_r_T-250 ROCKER 설변 사양비교(051010)" xfId="487"/>
    <cellStyle name="_r_T250 금형비 세부내역(050922)" xfId="488"/>
    <cellStyle name="_r_V210 LEVER A1-GEARSHIFT 개발" xfId="489"/>
    <cellStyle name="_r_V250 EURO NACP 세부내역(060725)_오스템" xfId="490"/>
    <cellStyle name="_r_금형비 세부내역(050826)" xfId="491"/>
    <cellStyle name="_r_금형비 세부내역(ROCKER FLR SIDE 051010)" xfId="492"/>
    <cellStyle name="_r_양산T200종합" xfId="493"/>
    <cellStyle name="_r_양산T200종합_CTR INR LWR" xfId="494"/>
    <cellStyle name="_r_양산T200종합_DA085_070117_설변검토서_REINF A-FRT S_BELT HOLE 추가" xfId="495"/>
    <cellStyle name="_r_투자비 재검토(CTR PLR)_050106작성" xfId="496"/>
    <cellStyle name="_r_투자비 재검토(CTR PLR)_050106작성_CTR INR LWR" xfId="497"/>
    <cellStyle name="_r_투자비 재검토(CTR PLR)_050106작성_DA085_070117_설변검토서_REINF A-FRT S_BELT HOLE 추가" xfId="498"/>
    <cellStyle name="_Reduction Valve" xfId="499"/>
    <cellStyle name="_RHD (2)" xfId="500"/>
    <cellStyle name="_RHD (2)_1" xfId="501"/>
    <cellStyle name="_Robot_기본사양서" xfId="502"/>
    <cellStyle name="_ROCKER INR" xfId="503"/>
    <cellStyle name="_ROCKER 설변 검토" xfId="504"/>
    <cellStyle name="_RR SEAT 부품개발중점관리Master Sheet_kim" xfId="505"/>
    <cellStyle name="_SALES_0610" xfId="506"/>
    <cellStyle name="_SAP Vendor Tooling-System Logic-0420" xfId="507"/>
    <cellStyle name="_sealing-vision" xfId="508"/>
    <cellStyle name="_SGMW GP50 CMBR A1-FRT Investment(2shift) Rev 01_090509" xfId="509"/>
    <cellStyle name="_SHACKLE(1992,1731)CFT협의-03,05,10" xfId="510"/>
    <cellStyle name="_Sheet2" xfId="511"/>
    <cellStyle name="_SHUT DOWN START UP PLAN_031223" xfId="512"/>
    <cellStyle name="_SPDI(04_03_04)" xfId="513"/>
    <cellStyle name="_Stock for May~July (1)" xfId="514"/>
    <cellStyle name="_Stock for Nov~Jan" xfId="515"/>
    <cellStyle name="_Stock for Sep~Nov (2)" xfId="516"/>
    <cellStyle name="_SUMMARY" xfId="517"/>
    <cellStyle name="_SUV 일정_재개" xfId="518"/>
    <cellStyle name="_SUV_PROGRAM_검토 송부 021119" xfId="519"/>
    <cellStyle name="_SUV일정검토(4W-3W)" xfId="520"/>
    <cellStyle name="_svplan001" xfId="521"/>
    <cellStyle name="_T&amp;Dstatus010424" xfId="522"/>
    <cellStyle name="_T-200  RHD COST BOM 20020611" xfId="523"/>
    <cellStyle name="_T200 3HB투자비 종합(수정본)" xfId="524"/>
    <cellStyle name="_T200 FRT설변 JIG원가계산서(산출030612)" xfId="525"/>
    <cellStyle name="_T200 LF 60JPH 증설 내역(ROBOT 030904)" xfId="526"/>
    <cellStyle name="_T200 LR 60JPH 증설 내역(ROBOT 030904)" xfId="527"/>
    <cellStyle name="_T200 NVH개선 TOOL견적-030506" xfId="528"/>
    <cellStyle name="_T200 RR 설변 JIG원가계산서(산출030612)" xfId="529"/>
    <cellStyle name="_t200 side impact" xfId="530"/>
    <cellStyle name="_T200 개발 점검 SHEET(1125)제출" xfId="531"/>
    <cellStyle name="_T200 양산개발 MASTER LIST(010209)" xfId="532"/>
    <cellStyle name="_T-200(ROCKER)" xfId="533"/>
    <cellStyle name="_T-206 견적 (종합 최종)-3rdR20031205" xfId="534"/>
    <cellStyle name="_T250 6JX15 STEEL WHEEL(윤영)-1" xfId="535"/>
    <cellStyle name="_T250 CTR PLR 사양비교표(050922)" xfId="536"/>
    <cellStyle name="_T-250 FLR SIDE 설변검토(051010)" xfId="537"/>
    <cellStyle name="_T250 LF_유사사양비교(040629)" xfId="538"/>
    <cellStyle name="_T-250 NB(Underbody-CO) 생산방안" xfId="539"/>
    <cellStyle name="_T-250 ROCKER 설변 사양비교(051010)" xfId="540"/>
    <cellStyle name="_T250 금형비 세부내역(050922)" xfId="541"/>
    <cellStyle name="_T250_CTR_PLR금형비 세부내역(050826)" xfId="542"/>
    <cellStyle name="_T255 개발 검토 회의록" xfId="543"/>
    <cellStyle name="_T2L-공정변동현황공문(이영섭 030414)" xfId="544"/>
    <cellStyle name="_TAXI손익" xfId="545"/>
    <cellStyle name="_TOOLING SCHEDULE (C-30-1663,C-30-1701)" xfId="546"/>
    <cellStyle name="_TO소재투입현황" xfId="547"/>
    <cellStyle name="_TWB 장기공급 plan-20031009" xfId="548"/>
    <cellStyle name="_U145RRBPR0522" xfId="549"/>
    <cellStyle name="_Underbody J300 (9. WELD) Rev 1.0" xfId="550"/>
    <cellStyle name="_UZDW-M100-????" xfId="551"/>
    <cellStyle name="_UZDW-M100-부서종합" xfId="552"/>
    <cellStyle name="_UZDW-press" xfId="553"/>
    <cellStyle name="_V200 C_MBR A2 SPR 결과_050305" xfId="554"/>
    <cellStyle name="_V-200 MODULE LINE 이설현황(050309)" xfId="555"/>
    <cellStyle name="_V200 설변 견적서(PBB1600V2) 050131" xfId="556"/>
    <cellStyle name="_V200개발계획" xfId="557"/>
    <cellStyle name="_V200고객사요청사항(041230)" xfId="558"/>
    <cellStyle name="_V210 개발 STATUS 010905" xfId="559"/>
    <cellStyle name="_V220 COST BOM" xfId="560"/>
    <cellStyle name="_V220 RR 설변 JIG원가계산서(2차견적030522)" xfId="561"/>
    <cellStyle name="_V220 RR 설변 JIG원가계산서(견적0303227)" xfId="562"/>
    <cellStyle name="_V220 RR 설변 JIG원가계산서(산출030522)" xfId="563"/>
    <cellStyle name="_V220 TIER2 TOOL견적_030522" xfId="564"/>
    <cellStyle name="_V220예산" xfId="565"/>
    <cellStyle name="_V-250 ..." xfId="566"/>
    <cellStyle name="_V250 EURO NACP 세부내역(060725)_오스템" xfId="567"/>
    <cellStyle name="_V250 EXT Model feas dimension 비교 (scenario1)" xfId="568"/>
    <cellStyle name="_V250 LONG LT 관리" xfId="569"/>
    <cellStyle name="_V250 TOOL COST-SUMMARY" xfId="570"/>
    <cellStyle name="_Volume forcast(0608)-by plant" xfId="571"/>
    <cellStyle name="_WM생산방안(VER3)" xfId="572"/>
    <cellStyle name="_Workdays" xfId="573"/>
    <cellStyle name="_Working_Calender" xfId="574"/>
    <cellStyle name="_Y200_HOT_출장보고서" xfId="575"/>
    <cellStyle name="_Y200PH2_MAN_APP_PLAN(001005)" xfId="576"/>
    <cellStyle name="_Y200PH2_MAN_APP_PLAN(001017)" xfId="577"/>
    <cellStyle name="_Y200PROJECT진척율점검표(rev4_00.3.30)" xfId="578"/>
    <cellStyle name="_Y200PROJECT진척율점검표(rev5_00.8.22)" xfId="579"/>
    <cellStyle name="_Y200전장시험항목표_TASPEC" xfId="580"/>
    <cellStyle name="_ZF-FRT UPR C-ARM ASM 공정검토서(050413)" xfId="581"/>
    <cellStyle name="_Апрель Улугбек." xfId="582"/>
    <cellStyle name="_Апрель, Май, Июнь 2006г." xfId="583"/>
    <cellStyle name="_Возможности на Март Локализация" xfId="584"/>
    <cellStyle name="_ДАСТУР макет" xfId="585"/>
    <cellStyle name="_ДАСТУР макет_ВВП пром (2)" xfId="586"/>
    <cellStyle name="_ДАСТУР макет_газомекость последний" xfId="587"/>
    <cellStyle name="_ДАСТУР обл план 2007-09" xfId="588"/>
    <cellStyle name="_ДАСТУР обл план 2007-09_ВВП пром (2)" xfId="589"/>
    <cellStyle name="_ДАСТУР обл план 2007-09_газомекость последний" xfId="590"/>
    <cellStyle name="_Жиззах" xfId="591"/>
    <cellStyle name="_Жиззах_ВВП пром (2)" xfId="592"/>
    <cellStyle name="_Жиззах_газомекость последний" xfId="593"/>
    <cellStyle name="_Кашкадарё" xfId="594"/>
    <cellStyle name="_Кашкадарё_ВВП пром (2)" xfId="595"/>
    <cellStyle name="_Кашкадарё_газомекость последний" xfId="596"/>
    <cellStyle name="_Книга10" xfId="597"/>
    <cellStyle name="_Книга2" xfId="598"/>
    <cellStyle name="_Копия 2 FS CABLE Case 2 (+ж+т¬ы, ¦¦L¦ ME, 250000+ы, CU8033,1¦т-+-б,¬щ--)" xfId="599"/>
    <cellStyle name="_Март~Май" xfId="600"/>
    <cellStyle name="_Наманган-1" xfId="601"/>
    <cellStyle name="_Наманган-1_ВВП пром (2)" xfId="602"/>
    <cellStyle name="_Наманган-1_газомекость последний" xfId="603"/>
    <cellStyle name="_Остатки Улугбек UzDY" xfId="604"/>
    <cellStyle name="_Приложения1,2 к постановлению" xfId="605"/>
    <cellStyle name="_Приложения1,2 к постановлению_20100830_Questions_Updated Material_Austem" xfId="606"/>
    <cellStyle name="_Приложения1,2 к постановлению_Updated FS - 25.10.2010 - Revised Version-2" xfId="607"/>
    <cellStyle name="_Приложения1,2 к постановлению_Объем производства GMUz" xfId="608"/>
    <cellStyle name="_Прогн-НРМ-2010-2013-макет" xfId="609"/>
    <cellStyle name="_Самар_анд" xfId="610"/>
    <cellStyle name="_Самар_анд_ВВП пром (2)" xfId="611"/>
    <cellStyle name="_Самар_анд_газомекость последний" xfId="612"/>
    <cellStyle name="_Сирдарё" xfId="613"/>
    <cellStyle name="_Сирдарё_ВВП пром (2)" xfId="614"/>
    <cellStyle name="_Сирдарё_газомекость последний" xfId="615"/>
    <cellStyle name="_соц раз Азиз" xfId="616"/>
    <cellStyle name="_Сурхондарё " xfId="617"/>
    <cellStyle name="_Сурхондарё _ВВП пром (2)" xfId="618"/>
    <cellStyle name="_Сурхондарё _газомекость последний" xfId="619"/>
    <cellStyle name="_ТЭО" xfId="620"/>
    <cellStyle name="_факторы" xfId="621"/>
    <cellStyle name="_Фаолият" xfId="622"/>
    <cellStyle name="_Фаолият_ВВП пром (2)" xfId="623"/>
    <cellStyle name="_Фаолият_газомекость последний" xfId="624"/>
    <cellStyle name="_Фаолият_қишлоқ таррақиёти 82 банд тўлиқ" xfId="625"/>
    <cellStyle name="_Фаолият_қишлоқ таррақиёти 82 банд тўлиқ_2 Приложение №1 к Постановлению" xfId="626"/>
    <cellStyle name="_Фаолият_қишлоқ таррақиёти 82 банд тўлиқ_2 Приложения к постановлению" xfId="627"/>
    <cellStyle name="_Фаолият_қишлоқ таррақиёти 82 банд тўлиқ_3 Приложение №2 к Постановлению" xfId="628"/>
    <cellStyle name="_Фаолият_қишлоқ таррақиёти 82 банд тўлиқ_газомекость последний" xfId="629"/>
    <cellStyle name="_Фаолият_қишлоқ таррақиёти 82 банд тўлиқ_Копия 2 Приложение _1 к Постановлению" xfId="630"/>
    <cellStyle name="_Фаолият_қишлоқ таррақиёти 82 банд тўлиқ_Приложение 1" xfId="631"/>
    <cellStyle name="_Фаолият_қишлоқ таррақиёти 82 банд тўлиқ_Приложения к ПП" xfId="632"/>
    <cellStyle name="_Фаолият_қишлоқ таррақиёти 82 банд тўлиқ_Рассмот.таблица-экономия в деньгах-1" xfId="633"/>
    <cellStyle name="_Фаолият_ЯИЎ-сервис" xfId="634"/>
    <cellStyle name="_Фаолият_ЯИЎ-сервис_2 Приложение №1 к Постановлению" xfId="635"/>
    <cellStyle name="_Фаолият_ЯИЎ-сервис_2 Приложения к постановлению" xfId="636"/>
    <cellStyle name="_Фаолият_ЯИЎ-сервис_3 Приложение №2 к Постановлению" xfId="637"/>
    <cellStyle name="_Фаолият_ЯИЎ-сервис_газомекость последний" xfId="638"/>
    <cellStyle name="_Фаолият_ЯИЎ-сервис_Копия 2 Приложение _1 к Постановлению" xfId="639"/>
    <cellStyle name="_Фаолият_ЯИЎ-сервис_Приложение 1" xfId="640"/>
    <cellStyle name="_Фаолият_ЯИЎ-сервис_Приложения к ПП" xfId="641"/>
    <cellStyle name="_Фаолият_ЯИЎ-сервис_Рассмот.таблица-экономия в деньгах-1" xfId="642"/>
    <cellStyle name="_Хоразм" xfId="643"/>
    <cellStyle name="_Хоразм_ВВП пром (2)" xfId="644"/>
    <cellStyle name="_Хоразм_газомекость последний" xfId="645"/>
    <cellStyle name="_чора-тадбир свод" xfId="646"/>
    <cellStyle name="_чора-тадбир свод_ВВП пром (2)" xfId="647"/>
    <cellStyle name="_чора-тадбир свод_газомекость последний" xfId="648"/>
    <cellStyle name="_чора-тадбир свод_қишлоқ таррақиёти 82 банд тўлиқ" xfId="649"/>
    <cellStyle name="_чора-тадбир свод_қишлоқ таррақиёти 82 банд тўлиқ_2 Приложение №1 к Постановлению" xfId="650"/>
    <cellStyle name="_чора-тадбир свод_қишлоқ таррақиёти 82 банд тўлиқ_2 Приложения к постановлению" xfId="651"/>
    <cellStyle name="_чора-тадбир свод_қишлоқ таррақиёти 82 банд тўлиқ_3 Приложение №2 к Постановлению" xfId="652"/>
    <cellStyle name="_чора-тадбир свод_қишлоқ таррақиёти 82 банд тўлиқ_газомекость последний" xfId="653"/>
    <cellStyle name="_чора-тадбир свод_қишлоқ таррақиёти 82 банд тўлиқ_Копия 2 Приложение _1 к Постановлению" xfId="654"/>
    <cellStyle name="_чора-тадбир свод_қишлоқ таррақиёти 82 банд тўлиқ_Приложение 1" xfId="655"/>
    <cellStyle name="_чора-тадбир свод_қишлоқ таррақиёти 82 банд тўлиқ_Приложения к ПП" xfId="656"/>
    <cellStyle name="_чора-тадбир свод_қишлоқ таррақиёти 82 банд тўлиқ_Рассмот.таблица-экономия в деньгах-1" xfId="657"/>
    <cellStyle name="_чора-тадбир свод_ЯИЎ-сервис" xfId="658"/>
    <cellStyle name="_чора-тадбир свод_ЯИЎ-сервис_2 Приложение №1 к Постановлению" xfId="659"/>
    <cellStyle name="_чора-тадбир свод_ЯИЎ-сервис_2 Приложения к постановлению" xfId="660"/>
    <cellStyle name="_чора-тадбир свод_ЯИЎ-сервис_3 Приложение №2 к Постановлению" xfId="661"/>
    <cellStyle name="_чора-тадбир свод_ЯИЎ-сервис_газомекость последний" xfId="662"/>
    <cellStyle name="_чора-тадбир свод_ЯИЎ-сервис_Копия 2 Приложение _1 к Постановлению" xfId="663"/>
    <cellStyle name="_чора-тадбир свод_ЯИЎ-сервис_Приложение 1" xfId="664"/>
    <cellStyle name="_чора-тадбир свод_ЯИЎ-сервис_Приложения к ПП" xfId="665"/>
    <cellStyle name="_чора-тадбир свод_ЯИЎ-сервис_Рассмот.таблица-экономия в деньгах-1" xfId="666"/>
    <cellStyle name="_감가상각비 계정코드" xfId="667"/>
    <cellStyle name="_개발일정표" xfId="668"/>
    <cellStyle name="_견적서발송용_PBB1414V2(030902)" xfId="669"/>
    <cellStyle name="_견적서발송용_T200 VE" xfId="670"/>
    <cellStyle name="_경제성검토0614" xfId="671"/>
    <cellStyle name="_경제성검토0615" xfId="672"/>
    <cellStyle name="_계발 계획서" xfId="673"/>
    <cellStyle name="_공급종합(050106)" xfId="674"/>
    <cellStyle name="_공급지수종합" xfId="675"/>
    <cellStyle name="_공급지수종합.xls Chart 1" xfId="676"/>
    <cellStyle name="_공장별운영계획_생산계획" xfId="677"/>
    <cellStyle name="_공조이관(구동55)(1)" xfId="678"/>
    <cellStyle name="_관세환급_귀속변경관련_공문" xfId="679"/>
    <cellStyle name="_구매요구(021202)" xfId="680"/>
    <cellStyle name="_근무형태(3조2교대)_군산화성" xfId="681"/>
    <cellStyle name="_금속3BOM5" xfId="682"/>
    <cellStyle name="_금형" xfId="683"/>
    <cellStyle name="_금형가격사정상세내역_T200" xfId="684"/>
    <cellStyle name="_금형명-공정명 TABLE-최종-0608" xfId="685"/>
    <cellStyle name="_금형비 세부내역(050826)" xfId="686"/>
    <cellStyle name="_금형비 세부내역(051130)LONGI" xfId="687"/>
    <cellStyle name="_금형비 세부내역(ROCKER FLR SIDE 051010)" xfId="688"/>
    <cellStyle name="_기안서(신양식)" xfId="689"/>
    <cellStyle name="_내수J190가격안 최종(상품전략20000807)" xfId="690"/>
    <cellStyle name="_내장9월실적" xfId="691"/>
    <cellStyle name="_넥시아 MINOR CHANGE 검토" xfId="692"/>
    <cellStyle name="_넥시아 MINOR CHANGE 검토_Копия 20100819_Updated Material_Austem (3)" xfId="693"/>
    <cellStyle name="_년간판매계획보고서" xfId="694"/>
    <cellStyle name="_노조자료(0327)" xfId="695"/>
    <cellStyle name="_노조자료(0723)" xfId="696"/>
    <cellStyle name="_대당전망양식(예)" xfId="697"/>
    <cellStyle name="_대우보고용" xfId="698"/>
    <cellStyle name="_대우차 `03~04 AS추정계획" xfId="699"/>
    <cellStyle name="_대표모델&amp;BOM" xfId="700"/>
    <cellStyle name="_델타 투자비(한성수)" xfId="701"/>
    <cellStyle name="_동원금속 pipe 인상자료20030310" xfId="702"/>
    <cellStyle name="_라인정지지수2004" xfId="703"/>
    <cellStyle name="_매미-피해현황(최종)" xfId="704"/>
    <cellStyle name="_법인현황요약" xfId="705"/>
    <cellStyle name="_법인현황요약_20100830_Questions_Updated Material_Austem" xfId="706"/>
    <cellStyle name="_법인현황요약_Updated FS - 25.10.2010 - Revised Version-2" xfId="707"/>
    <cellStyle name="_법인현황요약_Объем производства GMUz" xfId="708"/>
    <cellStyle name="_별첨1-2002년사업계획편성지침" xfId="709"/>
    <cellStyle name="_보고서" xfId="710"/>
    <cellStyle name="_보고엑셀" xfId="711"/>
    <cellStyle name="_부팀장(4월4주_0423)" xfId="712"/>
    <cellStyle name="_부팀장생판회의(0409)" xfId="713"/>
    <cellStyle name="_부품 사양비교 LONGI" xfId="714"/>
    <cellStyle name="_북미생산0516" xfId="715"/>
    <cellStyle name="_비상경영계획(REV.2)" xfId="716"/>
    <cellStyle name="_사양비교 ROCKER " xfId="717"/>
    <cellStyle name="_사양비교(V200LHD vs V250LHD vs V250RHD)" xfId="718"/>
    <cellStyle name="_사양비교표 (v200)-공문" xfId="719"/>
    <cellStyle name="_사전제품품질계획서-2003.02.05" xfId="720"/>
    <cellStyle name="_사정 세부 C(1).MBR" xfId="721"/>
    <cellStyle name="_사정세부내역" xfId="722"/>
    <cellStyle name="_상반기 실적전망 (완결9.7)" xfId="723"/>
    <cellStyle name="_상반기 실적전망 (완결9.7)_20100830_Questions_Updated Material_Austem" xfId="724"/>
    <cellStyle name="_상반기 실적전망 (완결9.7)_Updated FS - 25.10.2010 - Revised Version-2" xfId="725"/>
    <cellStyle name="_상반기 실적전망 (완결9.7)_Объем производства GMUz" xfId="726"/>
    <cellStyle name="_상품기획제안_MAR 2003" xfId="727"/>
    <cellStyle name="_생관검토(050111)" xfId="728"/>
    <cellStyle name="_생산계획-실적" xfId="729"/>
    <cellStyle name="_생산계획양식" xfId="730"/>
    <cellStyle name="_생산관련주요사항(0611)" xfId="731"/>
    <cellStyle name="_생산도급(한글)" xfId="732"/>
    <cellStyle name="_생산성(Labor Efficience)" xfId="733"/>
    <cellStyle name="_생판" xfId="734"/>
    <cellStyle name="_샤시 (2)" xfId="735"/>
    <cellStyle name="_샤시 (2)_1" xfId="736"/>
    <cellStyle name="_샤시 (2)_2" xfId="737"/>
    <cellStyle name="_선적회의(0718)" xfId="738"/>
    <cellStyle name="_설변관련견적서_발송용(V220-TIER2)" xfId="739"/>
    <cellStyle name="_안돈활동보고서(2월04일)" xfId="740"/>
    <cellStyle name="_양산T200종합" xfId="741"/>
    <cellStyle name="_양산T200종합_CTR INR LWR" xfId="742"/>
    <cellStyle name="_양산T200종합_DA085_070117_설변검토서_REINF A-FRT S_BELT HOLE 추가" xfId="743"/>
    <cellStyle name="_업체code별담당자" xfId="744"/>
    <cellStyle name="_업체직구입 단가인상20021105" xfId="745"/>
    <cellStyle name="_우즈벡_CIELO_출장_0930" xfId="746"/>
    <cellStyle name="_원가검토-FRT" xfId="747"/>
    <cellStyle name="_원재료인상 조사용_Me3" xfId="748"/>
    <cellStyle name="_유과장님_Global Delta Rear Axle설비 투자내역 Rev07 - 060529(final)" xfId="749"/>
    <cellStyle name="_일반_EMISSION_0329" xfId="750"/>
    <cellStyle name="_일용공품의(overlap)-1(자료)" xfId="751"/>
    <cellStyle name="_일일현황종합-RX01030312" xfId="752"/>
    <cellStyle name="_일일현황종합-rx01040131" xfId="753"/>
    <cellStyle name="_임금테이블 예상치 (03.08.13)" xfId="754"/>
    <cellStyle name="_임율테이블(업체통보용)030227-1" xfId="755"/>
    <cellStyle name="_작성양식 VOLUME" xfId="756"/>
    <cellStyle name="_작성양식 VOLUME(2002월별판매)" xfId="757"/>
    <cellStyle name="_작성양식 VOLUME(상세)" xfId="758"/>
    <cellStyle name="_작성양식_재개" xfId="759"/>
    <cellStyle name="_장비개선(최종)" xfId="760"/>
    <cellStyle name="_재무보고(0423-수정)" xfId="761"/>
    <cellStyle name="_재무요청3(0422)" xfId="762"/>
    <cellStyle name="_전략회의(0224)_전망계획" xfId="763"/>
    <cellStyle name="_전략회의(0423)_전망계획" xfId="764"/>
    <cellStyle name="_전략회의(0501)_실적계획" xfId="765"/>
    <cellStyle name="_전략회의(0514)_실적전망" xfId="766"/>
    <cellStyle name="_전략회의(1201)" xfId="767"/>
    <cellStyle name="_점검회의(6월1주차)" xfId="768"/>
    <cellStyle name="_조립 Front_W97_H49_투자비_Rev00_071031" xfId="769"/>
    <cellStyle name="_종료차종ckd 장기 검토 종합(040506)_cho2_eng" xfId="770"/>
    <cellStyle name="_종합-MAN-POWER LOADING" xfId="771"/>
    <cellStyle name="_종합보고" xfId="772"/>
    <cellStyle name="_종합생산투자비" xfId="773"/>
    <cellStyle name="_주요이슈" xfId="774"/>
    <cellStyle name="_진척현황(9.17)" xfId="775"/>
    <cellStyle name="_진척현황요약 (2PAGE-9.7)" xfId="776"/>
    <cellStyle name="_진척현황요약세모(9.7)" xfId="777"/>
    <cellStyle name="_진척현황요약세모(값)" xfId="778"/>
    <cellStyle name="_차체 (2)" xfId="779"/>
    <cellStyle name="_차체 (2)_1" xfId="780"/>
    <cellStyle name="_창원0222" xfId="781"/>
    <cellStyle name="_창원0412(영문)" xfId="782"/>
    <cellStyle name="_창원0412_1" xfId="783"/>
    <cellStyle name="_창원ENG 4월 6개월 (20030325 95%)" xfId="784"/>
    <cellStyle name="_첨부1(1)" xfId="785"/>
    <cellStyle name="_최종대수11_27(생산조정)" xfId="786"/>
    <cellStyle name="_투자비 사정 품의(V220 TIER2)" xfId="787"/>
    <cellStyle name="_투자비 재검토(CTR PLR)_050106작성" xfId="788"/>
    <cellStyle name="_품의(CM RR 북미 설변)-대우제출 (남균)" xfId="789"/>
    <cellStyle name="_프레스검토(050111)" xfId="790"/>
    <cellStyle name="_협력업체_SPDI_실적통보_공문(04_08_10)" xfId="791"/>
    <cellStyle name="_환율-작성양식" xfId="792"/>
    <cellStyle name="_회의록" xfId="793"/>
    <cellStyle name="´Þ·?" xfId="794"/>
    <cellStyle name="´Þ·¯" xfId="795"/>
    <cellStyle name="؛نA? [0]_´?´?1§ئ1™· ؟÷A› " xfId="796"/>
    <cellStyle name="؛نA?_´?´?1§ئ1™· ؟÷A› " xfId="797"/>
    <cellStyle name="؛ن [0]_³‎´" xfId="798"/>
    <cellStyle name="؛ن_³‎´" xfId="799"/>
    <cellStyle name="؟”´ذ_´خ©«؟ة?س " xfId="800"/>
    <cellStyle name="’Ê‰Ý_laroux" xfId="801"/>
    <cellStyle name="”?ќђќ‘ћ‚›‰" xfId="802"/>
    <cellStyle name="”?љ‘?ђћ‚ђќќ›‰" xfId="803"/>
    <cellStyle name="”€ќђќ‘ћ‚›‰" xfId="804"/>
    <cellStyle name="”€љ‘€ђћ‚ђќќ›‰" xfId="805"/>
    <cellStyle name="”ќђќ‘ћ‚›‰" xfId="806"/>
    <cellStyle name="”ќђќ‘ћ‚›‰ 2" xfId="807"/>
    <cellStyle name="”ќђќ‘ћ‚›‰_унификация_01.08.13" xfId="808"/>
    <cellStyle name="”љ‘ђћ‚ђќќ›‰" xfId="809"/>
    <cellStyle name="”љ‘ђћ‚ђќќ›‰ 2" xfId="810"/>
    <cellStyle name="”љ‘ђћ‚ђќќ›‰_унификация_01.08.13" xfId="811"/>
    <cellStyle name="„…ќ…†ќ›‰" xfId="812"/>
    <cellStyle name="„…ќ…†ќ›‰ 2" xfId="813"/>
    <cellStyle name="„…ќ…†ќ›‰_унификация_01.08.13" xfId="814"/>
    <cellStyle name="„ђ’ђ" xfId="815"/>
    <cellStyle name="€’ћѓћ‚›‰" xfId="816"/>
    <cellStyle name="=C:\WINDOWS\SYSTEM32\COMMAND.COM" xfId="817"/>
    <cellStyle name="°iA¤¼O¼yA¡" xfId="818"/>
    <cellStyle name="°íÁ¤¼Ò¼ýÁ¡" xfId="819"/>
    <cellStyle name="°iA¤Aa·A1" xfId="820"/>
    <cellStyle name="°íÁ¤Ãâ·Â1" xfId="821"/>
    <cellStyle name="°iA¤Aa·A2" xfId="822"/>
    <cellStyle name="°íÁ¤Ãâ·Â2" xfId="823"/>
    <cellStyle name="‡ђѓћ‹ћ‚ћљ1" xfId="824"/>
    <cellStyle name="‡ђѓћ‹ћ‚ћљ1 2" xfId="825"/>
    <cellStyle name="‡ђѓћ‹ћ‚ћљ1_унификация_01.08.13" xfId="826"/>
    <cellStyle name="‡ђѓћ‹ћ‚ћљ2" xfId="827"/>
    <cellStyle name="‡ђѓћ‹ћ‚ћљ2 2" xfId="828"/>
    <cellStyle name="‡ђѓћ‹ћ‚ћљ2_унификация_01.08.13" xfId="829"/>
    <cellStyle name="•W?_BOOKSHIP" xfId="830"/>
    <cellStyle name="•W_BOOKSHIP" xfId="831"/>
    <cellStyle name="’ћѓћ‚›‰" xfId="832"/>
    <cellStyle name="’ћѓћ‚›‰ 2" xfId="833"/>
    <cellStyle name="’ћѓћ‚›‰_импорт актюбинск" xfId="834"/>
    <cellStyle name="" xfId="835"/>
    <cellStyle name="" xfId="836"/>
    <cellStyle name="_1 кв ФАКТОР" xfId="837"/>
    <cellStyle name="_1 кв ФАКТОР" xfId="838"/>
    <cellStyle name="_1.Промышленность" xfId="839"/>
    <cellStyle name="_1.Промышленность" xfId="840"/>
    <cellStyle name="_1.Промышленность_ВВП пром (2)" xfId="841"/>
    <cellStyle name="_1.Промышленность_ВВП пром (2)" xfId="842"/>
    <cellStyle name="_1.Промышленность_газомекость последний" xfId="843"/>
    <cellStyle name="_1.Промышленность_газомекость последний" xfId="844"/>
    <cellStyle name="_1.Промышленность_газомекость последний_2013 год НХК (пароль 9)" xfId="845"/>
    <cellStyle name="_1.Промышленность_газомекость последний_2013 год НХК (пароль 9)" xfId="846"/>
    <cellStyle name="_1.Промышленность_газомекость последний_прил и рассм АП вариант МЭ 04.05.2011. xls" xfId="847"/>
    <cellStyle name="_1.Промышленность_газомекость последний_прил и рассм АП вариант МЭ 04.05.2011. xls" xfId="848"/>
    <cellStyle name="_1.Промышленность_газомекость последний_прил и рассм АП вариант МЭ. xls" xfId="849"/>
    <cellStyle name="_1.Промышленность_газомекость последний_прил и рассм АП вариант МЭ. xls" xfId="850"/>
    <cellStyle name="_1q2010" xfId="851"/>
    <cellStyle name="_1q2010" xfId="852"/>
    <cellStyle name="_4.Инвестиции to" xfId="853"/>
    <cellStyle name="_4.Инвестиции to" xfId="854"/>
    <cellStyle name="_4.Инвестиции to_газомекость последний" xfId="855"/>
    <cellStyle name="_4.Инвестиции to_газомекость последний" xfId="856"/>
    <cellStyle name="_ВВП пром (2)" xfId="857"/>
    <cellStyle name="_ВВП пром (2)" xfId="858"/>
    <cellStyle name="_газомекость последний" xfId="859"/>
    <cellStyle name="_газомекость последний" xfId="860"/>
    <cellStyle name="_газомекость последний_2013 год НХК (пароль 9)" xfId="861"/>
    <cellStyle name="_газомекость последний_2013 год НХК (пароль 9)" xfId="862"/>
    <cellStyle name="_газомекость последний_прил и рассм АП вариант МЭ 04.05.2011. xls" xfId="863"/>
    <cellStyle name="_газомекость последний_прил и рассм АП вариант МЭ 04.05.2011. xls" xfId="864"/>
    <cellStyle name="_газомекость последний_прил и рассм АП вариант МЭ. xls" xfId="865"/>
    <cellStyle name="_газомекость последний_прил и рассм АП вариант МЭ. xls" xfId="866"/>
    <cellStyle name="_доп. табл по Поручению министра - посл." xfId="867"/>
    <cellStyle name="_доп. табл по Поручению министра - посл." xfId="868"/>
    <cellStyle name="_факторы2011 год" xfId="869"/>
    <cellStyle name="_факторы2011 год" xfId="870"/>
    <cellStyle name="" xfId="871"/>
    <cellStyle name="" xfId="872"/>
    <cellStyle name="_1 кв ФАКТОР" xfId="873"/>
    <cellStyle name="_1 кв ФАКТОР" xfId="874"/>
    <cellStyle name="_1.Промышленность" xfId="875"/>
    <cellStyle name="_1.Промышленность" xfId="876"/>
    <cellStyle name="_1.Промышленность_ВВП пром (2)" xfId="877"/>
    <cellStyle name="_1.Промышленность_ВВП пром (2)" xfId="878"/>
    <cellStyle name="_1.Промышленность_газомекость последний" xfId="879"/>
    <cellStyle name="_1.Промышленность_газомекость последний" xfId="880"/>
    <cellStyle name="_1.Промышленность_газомекость последний_2013 год НХК (пароль 9)" xfId="881"/>
    <cellStyle name="_1.Промышленность_газомекость последний_2013 год НХК (пароль 9)" xfId="882"/>
    <cellStyle name="_1.Промышленность_газомекость последний_прил и рассм АП вариант МЭ 04.05.2011. xls" xfId="883"/>
    <cellStyle name="_1.Промышленность_газомекость последний_прил и рассм АП вариант МЭ 04.05.2011. xls" xfId="884"/>
    <cellStyle name="_1.Промышленность_газомекость последний_прил и рассм АП вариант МЭ. xls" xfId="885"/>
    <cellStyle name="_1.Промышленность_газомекость последний_прил и рассм АП вариант МЭ. xls" xfId="886"/>
    <cellStyle name="_1q2010" xfId="887"/>
    <cellStyle name="_1q2010" xfId="888"/>
    <cellStyle name="_4.Инвестиции to" xfId="889"/>
    <cellStyle name="_4.Инвестиции to" xfId="890"/>
    <cellStyle name="_4.Инвестиции to_газомекость последний" xfId="891"/>
    <cellStyle name="_4.Инвестиции to_газомекость последний" xfId="892"/>
    <cellStyle name="_ВВП пром (2)" xfId="893"/>
    <cellStyle name="_ВВП пром (2)" xfId="894"/>
    <cellStyle name="_газомекость последний" xfId="895"/>
    <cellStyle name="_газомекость последний" xfId="896"/>
    <cellStyle name="_газомекость последний_2013 год НХК (пароль 9)" xfId="897"/>
    <cellStyle name="_газомекость последний_2013 год НХК (пароль 9)" xfId="898"/>
    <cellStyle name="_газомекость последний_прил и рассм АП вариант МЭ 04.05.2011. xls" xfId="899"/>
    <cellStyle name="_газомекость последний_прил и рассм АП вариант МЭ 04.05.2011. xls" xfId="900"/>
    <cellStyle name="_газомекость последний_прил и рассм АП вариант МЭ. xls" xfId="901"/>
    <cellStyle name="_газомекость последний_прил и рассм АП вариант МЭ. xls" xfId="902"/>
    <cellStyle name="_доп. табл по Поручению министра - посл." xfId="903"/>
    <cellStyle name="_доп. табл по Поручению министра - посл." xfId="904"/>
    <cellStyle name="_факторы2011 год" xfId="905"/>
    <cellStyle name="_факторы2011 год" xfId="906"/>
    <cellStyle name="" xfId="907"/>
    <cellStyle name="1" xfId="908"/>
    <cellStyle name="2" xfId="909"/>
    <cellStyle name="æØè [0.00]_PRODUCT DETAIL Q1" xfId="910"/>
    <cellStyle name="æØè_PRODUCT DETAIL Q1" xfId="911"/>
    <cellStyle name="EY [0.00]_PRODUCT DETAIL Q1" xfId="912"/>
    <cellStyle name="ÊÝ [0.00]_PRODUCT DETAIL Q1" xfId="913"/>
    <cellStyle name="EY [0.00]_PRODUCT DETAIL Q1_Копия Денежные потоки" xfId="914"/>
    <cellStyle name="ÊÝ [0.00]_PRODUCT DETAIL Q1_Копия Денежные потоки" xfId="915"/>
    <cellStyle name="EY [0.00]_PRODUCT DETAIL Q1_Таблицы" xfId="916"/>
    <cellStyle name="ÊÝ [0.00]_PRODUCT DETAIL Q1_Таблицы" xfId="917"/>
    <cellStyle name="EY [0.00]_PRODUCT DETAIL Q3 (2)" xfId="918"/>
    <cellStyle name="ÊÝ [0.00]_PRODUCT DETAIL Q3 (2)" xfId="919"/>
    <cellStyle name="EY [0.00]_PRODUCT DETAIL Q3 (2)_Копия Денежные потоки" xfId="920"/>
    <cellStyle name="ÊÝ [0.00]_PRODUCT DETAIL Q3 (2)_Копия Денежные потоки" xfId="921"/>
    <cellStyle name="EY [0.00]_PRODUCT DETAIL Q3 (2)_Таблицы" xfId="922"/>
    <cellStyle name="ÊÝ [0.00]_PRODUCT DETAIL Q3 (2)_Таблицы" xfId="923"/>
    <cellStyle name="EY_PRODUCT DETAIL Q1" xfId="924"/>
    <cellStyle name="ÊÝ_PRODUCT DETAIL Q1" xfId="925"/>
    <cellStyle name="EY_PRODUCT DETAIL Q1_Копия Денежные потоки" xfId="926"/>
    <cellStyle name="ÊÝ_PRODUCT DETAIL Q1_Копия Денежные потоки" xfId="927"/>
    <cellStyle name="EY_PRODUCT DETAIL Q1_Таблицы" xfId="928"/>
    <cellStyle name="ÊÝ_PRODUCT DETAIL Q1_Таблицы" xfId="929"/>
    <cellStyle name="EY_PRODUCT DETAIL Q3 (2)" xfId="930"/>
    <cellStyle name="ÊÝ_PRODUCT DETAIL Q3 (2)" xfId="931"/>
    <cellStyle name="EY_PRODUCT DETAIL Q3 (2)_Копия Денежные потоки" xfId="932"/>
    <cellStyle name="ÊÝ_PRODUCT DETAIL Q3 (2)_Копия Денежные потоки" xfId="933"/>
    <cellStyle name="EY_PRODUCT DETAIL Q3 (2)_Таблицы" xfId="934"/>
    <cellStyle name="ÊÝ_PRODUCT DETAIL Q3 (2)_Таблицы" xfId="935"/>
    <cellStyle name="W_BOOKSHIP" xfId="936"/>
    <cellStyle name="0.0" xfId="937"/>
    <cellStyle name="0뾍R_x0005_?뾍b_x0005_" xfId="938"/>
    <cellStyle name="1" xfId="939"/>
    <cellStyle name="1_1127PHM (2)" xfId="940"/>
    <cellStyle name="1_1127PHM (4)" xfId="941"/>
    <cellStyle name="1_2000PN지침" xfId="942"/>
    <cellStyle name="1_918PHM (2)" xfId="943"/>
    <cellStyle name="1_97년PI333종합" xfId="944"/>
    <cellStyle name="1_CRD판매 (2)" xfId="945"/>
    <cellStyle name="1_MC&amp;다변화" xfId="946"/>
    <cellStyle name="123" xfId="947"/>
    <cellStyle name="¹eºÐA²_±aA¸" xfId="948"/>
    <cellStyle name="¹ض¤? [0]_´?´?1§ئ1™· ؟÷A› " xfId="949"/>
    <cellStyle name="¹ض¤?_´?´?1§ئ1™· ؟÷A› " xfId="950"/>
    <cellStyle name="¹ض¤ [0]_³‎´" xfId="951"/>
    <cellStyle name="¹ض¤_³‎´" xfId="952"/>
    <cellStyle name="2)" xfId="953"/>
    <cellStyle name="20% - Accent1" xfId="954"/>
    <cellStyle name="20% - Accent1 2" xfId="955"/>
    <cellStyle name="20% - Accent2" xfId="956"/>
    <cellStyle name="20% - Accent2 2" xfId="957"/>
    <cellStyle name="20% - Accent3" xfId="958"/>
    <cellStyle name="20% - Accent3 2" xfId="959"/>
    <cellStyle name="20% - Accent4" xfId="960"/>
    <cellStyle name="20% - Accent4 2" xfId="961"/>
    <cellStyle name="20% - Accent5" xfId="962"/>
    <cellStyle name="20% - Accent5 2" xfId="963"/>
    <cellStyle name="20% - Accent6" xfId="964"/>
    <cellStyle name="20% - Accent6 2" xfId="965"/>
    <cellStyle name="20% - Акцент1 10" xfId="966"/>
    <cellStyle name="20% - Акцент1 11" xfId="967"/>
    <cellStyle name="20% - Акцент1 12" xfId="968"/>
    <cellStyle name="20% - Акцент1 13" xfId="969"/>
    <cellStyle name="20% - Акцент1 14" xfId="970"/>
    <cellStyle name="20% - Акцент1 15" xfId="971"/>
    <cellStyle name="20% - Акцент1 16" xfId="972"/>
    <cellStyle name="20% - Акцент1 17" xfId="973"/>
    <cellStyle name="20% - Акцент1 18" xfId="974"/>
    <cellStyle name="20% - Акцент1 19" xfId="975"/>
    <cellStyle name="20% - Акцент1 2" xfId="976"/>
    <cellStyle name="20% — акцент1 2" xfId="977"/>
    <cellStyle name="20% - Акцент1 2 2" xfId="978"/>
    <cellStyle name="20% - Акцент1 2 3" xfId="979"/>
    <cellStyle name="20% - Акцент1 20" xfId="980"/>
    <cellStyle name="20% - Акцент1 21" xfId="981"/>
    <cellStyle name="20% - Акцент1 22" xfId="982"/>
    <cellStyle name="20% - Акцент1 23" xfId="983"/>
    <cellStyle name="20% - Акцент1 24" xfId="984"/>
    <cellStyle name="20% - Акцент1 25" xfId="985"/>
    <cellStyle name="20% - Акцент1 26" xfId="986"/>
    <cellStyle name="20% - Акцент1 27" xfId="987"/>
    <cellStyle name="20% - Акцент1 28" xfId="988"/>
    <cellStyle name="20% - Акцент1 29" xfId="989"/>
    <cellStyle name="20% - Акцент1 3" xfId="990"/>
    <cellStyle name="20% - Акцент1 3 2" xfId="991"/>
    <cellStyle name="20% - Акцент1 30" xfId="992"/>
    <cellStyle name="20% - Акцент1 31" xfId="993"/>
    <cellStyle name="20% - Акцент1 4" xfId="994"/>
    <cellStyle name="20% - Акцент1 4 2" xfId="995"/>
    <cellStyle name="20% - Акцент1 5" xfId="996"/>
    <cellStyle name="20% - Акцент1 5 2" xfId="997"/>
    <cellStyle name="20% - Акцент1 6" xfId="998"/>
    <cellStyle name="20% - Акцент1 6 2" xfId="999"/>
    <cellStyle name="20% - Акцент1 7" xfId="1000"/>
    <cellStyle name="20% - Акцент1 7 2" xfId="1001"/>
    <cellStyle name="20% - Акцент1 8" xfId="1002"/>
    <cellStyle name="20% - Акцент1 8 2" xfId="1003"/>
    <cellStyle name="20% - Акцент1 9" xfId="1004"/>
    <cellStyle name="20% - Акцент2 10" xfId="1005"/>
    <cellStyle name="20% - Акцент2 11" xfId="1006"/>
    <cellStyle name="20% - Акцент2 12" xfId="1007"/>
    <cellStyle name="20% - Акцент2 13" xfId="1008"/>
    <cellStyle name="20% - Акцент2 14" xfId="1009"/>
    <cellStyle name="20% - Акцент2 15" xfId="1010"/>
    <cellStyle name="20% - Акцент2 16" xfId="1011"/>
    <cellStyle name="20% - Акцент2 17" xfId="1012"/>
    <cellStyle name="20% - Акцент2 18" xfId="1013"/>
    <cellStyle name="20% - Акцент2 19" xfId="1014"/>
    <cellStyle name="20% - Акцент2 2" xfId="1015"/>
    <cellStyle name="20% — акцент2 2" xfId="1016"/>
    <cellStyle name="20% - Акцент2 2 2" xfId="1017"/>
    <cellStyle name="20% - Акцент2 2 3" xfId="1018"/>
    <cellStyle name="20% - Акцент2 20" xfId="1019"/>
    <cellStyle name="20% - Акцент2 21" xfId="1020"/>
    <cellStyle name="20% - Акцент2 22" xfId="1021"/>
    <cellStyle name="20% - Акцент2 23" xfId="1022"/>
    <cellStyle name="20% - Акцент2 24" xfId="1023"/>
    <cellStyle name="20% - Акцент2 25" xfId="1024"/>
    <cellStyle name="20% - Акцент2 26" xfId="1025"/>
    <cellStyle name="20% - Акцент2 27" xfId="1026"/>
    <cellStyle name="20% - Акцент2 28" xfId="1027"/>
    <cellStyle name="20% - Акцент2 29" xfId="1028"/>
    <cellStyle name="20% - Акцент2 3" xfId="1029"/>
    <cellStyle name="20% - Акцент2 3 2" xfId="1030"/>
    <cellStyle name="20% - Акцент2 30" xfId="1031"/>
    <cellStyle name="20% - Акцент2 31" xfId="1032"/>
    <cellStyle name="20% - Акцент2 4" xfId="1033"/>
    <cellStyle name="20% - Акцент2 4 2" xfId="1034"/>
    <cellStyle name="20% - Акцент2 5" xfId="1035"/>
    <cellStyle name="20% - Акцент2 5 2" xfId="1036"/>
    <cellStyle name="20% - Акцент2 6" xfId="1037"/>
    <cellStyle name="20% - Акцент2 6 2" xfId="1038"/>
    <cellStyle name="20% - Акцент2 7" xfId="1039"/>
    <cellStyle name="20% - Акцент2 7 2" xfId="1040"/>
    <cellStyle name="20% - Акцент2 8" xfId="1041"/>
    <cellStyle name="20% - Акцент2 8 2" xfId="1042"/>
    <cellStyle name="20% - Акцент2 9" xfId="1043"/>
    <cellStyle name="20% - Акцент3 10" xfId="1044"/>
    <cellStyle name="20% - Акцент3 11" xfId="1045"/>
    <cellStyle name="20% - Акцент3 12" xfId="1046"/>
    <cellStyle name="20% - Акцент3 13" xfId="1047"/>
    <cellStyle name="20% - Акцент3 14" xfId="1048"/>
    <cellStyle name="20% - Акцент3 15" xfId="1049"/>
    <cellStyle name="20% - Акцент3 16" xfId="1050"/>
    <cellStyle name="20% - Акцент3 17" xfId="1051"/>
    <cellStyle name="20% - Акцент3 18" xfId="1052"/>
    <cellStyle name="20% - Акцент3 19" xfId="1053"/>
    <cellStyle name="20% - Акцент3 2" xfId="1054"/>
    <cellStyle name="20% — акцент3 2" xfId="1055"/>
    <cellStyle name="20% - Акцент3 2 2" xfId="1056"/>
    <cellStyle name="20% - Акцент3 2 3" xfId="1057"/>
    <cellStyle name="20% - Акцент3 20" xfId="1058"/>
    <cellStyle name="20% - Акцент3 21" xfId="1059"/>
    <cellStyle name="20% - Акцент3 22" xfId="1060"/>
    <cellStyle name="20% - Акцент3 23" xfId="1061"/>
    <cellStyle name="20% - Акцент3 24" xfId="1062"/>
    <cellStyle name="20% - Акцент3 25" xfId="1063"/>
    <cellStyle name="20% - Акцент3 26" xfId="1064"/>
    <cellStyle name="20% - Акцент3 27" xfId="1065"/>
    <cellStyle name="20% - Акцент3 28" xfId="1066"/>
    <cellStyle name="20% - Акцент3 29" xfId="1067"/>
    <cellStyle name="20% - Акцент3 3" xfId="1068"/>
    <cellStyle name="20% - Акцент3 3 2" xfId="1069"/>
    <cellStyle name="20% - Акцент3 30" xfId="1070"/>
    <cellStyle name="20% - Акцент3 31" xfId="1071"/>
    <cellStyle name="20% - Акцент3 4" xfId="1072"/>
    <cellStyle name="20% - Акцент3 4 2" xfId="1073"/>
    <cellStyle name="20% - Акцент3 5" xfId="1074"/>
    <cellStyle name="20% - Акцент3 5 2" xfId="1075"/>
    <cellStyle name="20% - Акцент3 6" xfId="1076"/>
    <cellStyle name="20% - Акцент3 6 2" xfId="1077"/>
    <cellStyle name="20% - Акцент3 7" xfId="1078"/>
    <cellStyle name="20% - Акцент3 7 2" xfId="1079"/>
    <cellStyle name="20% - Акцент3 8" xfId="1080"/>
    <cellStyle name="20% - Акцент3 8 2" xfId="1081"/>
    <cellStyle name="20% - Акцент3 9" xfId="1082"/>
    <cellStyle name="20% - Акцент4 10" xfId="1083"/>
    <cellStyle name="20% - Акцент4 11" xfId="1084"/>
    <cellStyle name="20% - Акцент4 12" xfId="1085"/>
    <cellStyle name="20% - Акцент4 13" xfId="1086"/>
    <cellStyle name="20% - Акцент4 14" xfId="1087"/>
    <cellStyle name="20% - Акцент4 15" xfId="1088"/>
    <cellStyle name="20% - Акцент4 16" xfId="1089"/>
    <cellStyle name="20% - Акцент4 17" xfId="1090"/>
    <cellStyle name="20% - Акцент4 18" xfId="1091"/>
    <cellStyle name="20% - Акцент4 19" xfId="1092"/>
    <cellStyle name="20% - Акцент4 2" xfId="1093"/>
    <cellStyle name="20% — акцент4 2" xfId="1094"/>
    <cellStyle name="20% - Акцент4 2 2" xfId="1095"/>
    <cellStyle name="20% - Акцент4 2 3" xfId="1096"/>
    <cellStyle name="20% - Акцент4 20" xfId="1097"/>
    <cellStyle name="20% - Акцент4 21" xfId="1098"/>
    <cellStyle name="20% - Акцент4 22" xfId="1099"/>
    <cellStyle name="20% - Акцент4 23" xfId="1100"/>
    <cellStyle name="20% - Акцент4 24" xfId="1101"/>
    <cellStyle name="20% - Акцент4 25" xfId="1102"/>
    <cellStyle name="20% - Акцент4 26" xfId="1103"/>
    <cellStyle name="20% - Акцент4 27" xfId="1104"/>
    <cellStyle name="20% - Акцент4 28" xfId="1105"/>
    <cellStyle name="20% - Акцент4 29" xfId="1106"/>
    <cellStyle name="20% - Акцент4 3" xfId="1107"/>
    <cellStyle name="20% - Акцент4 3 2" xfId="1108"/>
    <cellStyle name="20% - Акцент4 30" xfId="1109"/>
    <cellStyle name="20% - Акцент4 31" xfId="1110"/>
    <cellStyle name="20% - Акцент4 4" xfId="1111"/>
    <cellStyle name="20% - Акцент4 4 2" xfId="1112"/>
    <cellStyle name="20% - Акцент4 5" xfId="1113"/>
    <cellStyle name="20% - Акцент4 5 2" xfId="1114"/>
    <cellStyle name="20% - Акцент4 6" xfId="1115"/>
    <cellStyle name="20% - Акцент4 6 2" xfId="1116"/>
    <cellStyle name="20% - Акцент4 7" xfId="1117"/>
    <cellStyle name="20% - Акцент4 7 2" xfId="1118"/>
    <cellStyle name="20% - Акцент4 8" xfId="1119"/>
    <cellStyle name="20% - Акцент4 8 2" xfId="1120"/>
    <cellStyle name="20% - Акцент4 9" xfId="1121"/>
    <cellStyle name="20% - Акцент5 10" xfId="1122"/>
    <cellStyle name="20% - Акцент5 11" xfId="1123"/>
    <cellStyle name="20% - Акцент5 12" xfId="1124"/>
    <cellStyle name="20% - Акцент5 13" xfId="1125"/>
    <cellStyle name="20% - Акцент5 14" xfId="1126"/>
    <cellStyle name="20% - Акцент5 15" xfId="1127"/>
    <cellStyle name="20% - Акцент5 16" xfId="1128"/>
    <cellStyle name="20% - Акцент5 17" xfId="1129"/>
    <cellStyle name="20% - Акцент5 18" xfId="1130"/>
    <cellStyle name="20% - Акцент5 19" xfId="1131"/>
    <cellStyle name="20% - Акцент5 2" xfId="1132"/>
    <cellStyle name="20% — акцент5 2" xfId="1133"/>
    <cellStyle name="20% - Акцент5 2 2" xfId="1134"/>
    <cellStyle name="20% - Акцент5 2 3" xfId="1135"/>
    <cellStyle name="20% - Акцент5 20" xfId="1136"/>
    <cellStyle name="20% - Акцент5 21" xfId="1137"/>
    <cellStyle name="20% - Акцент5 22" xfId="1138"/>
    <cellStyle name="20% - Акцент5 23" xfId="1139"/>
    <cellStyle name="20% - Акцент5 24" xfId="1140"/>
    <cellStyle name="20% - Акцент5 25" xfId="1141"/>
    <cellStyle name="20% - Акцент5 26" xfId="1142"/>
    <cellStyle name="20% - Акцент5 27" xfId="1143"/>
    <cellStyle name="20% - Акцент5 28" xfId="1144"/>
    <cellStyle name="20% - Акцент5 29" xfId="1145"/>
    <cellStyle name="20% - Акцент5 3" xfId="1146"/>
    <cellStyle name="20% - Акцент5 3 2" xfId="1147"/>
    <cellStyle name="20% - Акцент5 30" xfId="1148"/>
    <cellStyle name="20% - Акцент5 31" xfId="1149"/>
    <cellStyle name="20% - Акцент5 4" xfId="1150"/>
    <cellStyle name="20% - Акцент5 4 2" xfId="1151"/>
    <cellStyle name="20% - Акцент5 5" xfId="1152"/>
    <cellStyle name="20% - Акцент5 5 2" xfId="1153"/>
    <cellStyle name="20% - Акцент5 6" xfId="1154"/>
    <cellStyle name="20% - Акцент5 6 2" xfId="1155"/>
    <cellStyle name="20% - Акцент5 7" xfId="1156"/>
    <cellStyle name="20% - Акцент5 7 2" xfId="1157"/>
    <cellStyle name="20% - Акцент5 8" xfId="1158"/>
    <cellStyle name="20% - Акцент5 8 2" xfId="1159"/>
    <cellStyle name="20% - Акцент5 9" xfId="1160"/>
    <cellStyle name="20% - Акцент6 10" xfId="1161"/>
    <cellStyle name="20% - Акцент6 11" xfId="1162"/>
    <cellStyle name="20% - Акцент6 12" xfId="1163"/>
    <cellStyle name="20% - Акцент6 13" xfId="1164"/>
    <cellStyle name="20% - Акцент6 14" xfId="1165"/>
    <cellStyle name="20% - Акцент6 15" xfId="1166"/>
    <cellStyle name="20% - Акцент6 16" xfId="1167"/>
    <cellStyle name="20% - Акцент6 17" xfId="1168"/>
    <cellStyle name="20% - Акцент6 18" xfId="1169"/>
    <cellStyle name="20% - Акцент6 19" xfId="1170"/>
    <cellStyle name="20% - Акцент6 2" xfId="1171"/>
    <cellStyle name="20% — акцент6 2" xfId="1172"/>
    <cellStyle name="20% - Акцент6 2 2" xfId="1173"/>
    <cellStyle name="20% - Акцент6 2 3" xfId="1174"/>
    <cellStyle name="20% - Акцент6 20" xfId="1175"/>
    <cellStyle name="20% - Акцент6 21" xfId="1176"/>
    <cellStyle name="20% - Акцент6 22" xfId="1177"/>
    <cellStyle name="20% - Акцент6 23" xfId="1178"/>
    <cellStyle name="20% - Акцент6 24" xfId="1179"/>
    <cellStyle name="20% - Акцент6 25" xfId="1180"/>
    <cellStyle name="20% - Акцент6 26" xfId="1181"/>
    <cellStyle name="20% - Акцент6 27" xfId="1182"/>
    <cellStyle name="20% - Акцент6 28" xfId="1183"/>
    <cellStyle name="20% - Акцент6 29" xfId="1184"/>
    <cellStyle name="20% - Акцент6 3" xfId="1185"/>
    <cellStyle name="20% - Акцент6 3 2" xfId="1186"/>
    <cellStyle name="20% - Акцент6 30" xfId="1187"/>
    <cellStyle name="20% - Акцент6 31" xfId="1188"/>
    <cellStyle name="20% - Акцент6 4" xfId="1189"/>
    <cellStyle name="20% - Акцент6 4 2" xfId="1190"/>
    <cellStyle name="20% - Акцент6 5" xfId="1191"/>
    <cellStyle name="20% - Акцент6 5 2" xfId="1192"/>
    <cellStyle name="20% - Акцент6 6" xfId="1193"/>
    <cellStyle name="20% - Акцент6 6 2" xfId="1194"/>
    <cellStyle name="20% - Акцент6 7" xfId="1195"/>
    <cellStyle name="20% - Акцент6 7 2" xfId="1196"/>
    <cellStyle name="20% - Акцент6 8" xfId="1197"/>
    <cellStyle name="20% - Акцент6 8 2" xfId="1198"/>
    <cellStyle name="20% - Акцент6 9" xfId="1199"/>
    <cellStyle name="³?A￥" xfId="1200"/>
    <cellStyle name="³¯Â¥" xfId="1201"/>
    <cellStyle name="32" xfId="1202"/>
    <cellStyle name="40% - Accent1" xfId="1203"/>
    <cellStyle name="40% - Accent1 2" xfId="1204"/>
    <cellStyle name="40% - Accent2" xfId="1205"/>
    <cellStyle name="40% - Accent2 2" xfId="1206"/>
    <cellStyle name="40% - Accent3" xfId="1207"/>
    <cellStyle name="40% - Accent3 2" xfId="1208"/>
    <cellStyle name="40% - Accent4" xfId="1209"/>
    <cellStyle name="40% - Accent4 2" xfId="1210"/>
    <cellStyle name="40% - Accent5" xfId="1211"/>
    <cellStyle name="40% - Accent5 2" xfId="1212"/>
    <cellStyle name="40% - Accent6" xfId="1213"/>
    <cellStyle name="40% - Accent6 2" xfId="1214"/>
    <cellStyle name="40% - Акцент1 10" xfId="1215"/>
    <cellStyle name="40% - Акцент1 11" xfId="1216"/>
    <cellStyle name="40% - Акцент1 12" xfId="1217"/>
    <cellStyle name="40% - Акцент1 13" xfId="1218"/>
    <cellStyle name="40% - Акцент1 14" xfId="1219"/>
    <cellStyle name="40% - Акцент1 15" xfId="1220"/>
    <cellStyle name="40% - Акцент1 16" xfId="1221"/>
    <cellStyle name="40% - Акцент1 17" xfId="1222"/>
    <cellStyle name="40% - Акцент1 18" xfId="1223"/>
    <cellStyle name="40% - Акцент1 19" xfId="1224"/>
    <cellStyle name="40% - Акцент1 2" xfId="1225"/>
    <cellStyle name="40% — акцент1 2" xfId="1226"/>
    <cellStyle name="40% - Акцент1 2 2" xfId="1227"/>
    <cellStyle name="40% - Акцент1 2 3" xfId="1228"/>
    <cellStyle name="40% - Акцент1 20" xfId="1229"/>
    <cellStyle name="40% - Акцент1 21" xfId="1230"/>
    <cellStyle name="40% - Акцент1 22" xfId="1231"/>
    <cellStyle name="40% - Акцент1 23" xfId="1232"/>
    <cellStyle name="40% - Акцент1 24" xfId="1233"/>
    <cellStyle name="40% - Акцент1 25" xfId="1234"/>
    <cellStyle name="40% - Акцент1 26" xfId="1235"/>
    <cellStyle name="40% - Акцент1 27" xfId="1236"/>
    <cellStyle name="40% - Акцент1 28" xfId="1237"/>
    <cellStyle name="40% - Акцент1 29" xfId="1238"/>
    <cellStyle name="40% - Акцент1 3" xfId="1239"/>
    <cellStyle name="40% - Акцент1 3 2" xfId="1240"/>
    <cellStyle name="40% - Акцент1 30" xfId="1241"/>
    <cellStyle name="40% - Акцент1 31" xfId="1242"/>
    <cellStyle name="40% - Акцент1 4" xfId="1243"/>
    <cellStyle name="40% - Акцент1 4 2" xfId="1244"/>
    <cellStyle name="40% - Акцент1 5" xfId="1245"/>
    <cellStyle name="40% - Акцент1 5 2" xfId="1246"/>
    <cellStyle name="40% - Акцент1 6" xfId="1247"/>
    <cellStyle name="40% - Акцент1 6 2" xfId="1248"/>
    <cellStyle name="40% - Акцент1 7" xfId="1249"/>
    <cellStyle name="40% - Акцент1 7 2" xfId="1250"/>
    <cellStyle name="40% - Акцент1 8" xfId="1251"/>
    <cellStyle name="40% - Акцент1 8 2" xfId="1252"/>
    <cellStyle name="40% - Акцент1 9" xfId="1253"/>
    <cellStyle name="40% - Акцент2 10" xfId="1254"/>
    <cellStyle name="40% - Акцент2 11" xfId="1255"/>
    <cellStyle name="40% - Акцент2 12" xfId="1256"/>
    <cellStyle name="40% - Акцент2 13" xfId="1257"/>
    <cellStyle name="40% - Акцент2 14" xfId="1258"/>
    <cellStyle name="40% - Акцент2 15" xfId="1259"/>
    <cellStyle name="40% - Акцент2 16" xfId="1260"/>
    <cellStyle name="40% - Акцент2 17" xfId="1261"/>
    <cellStyle name="40% - Акцент2 18" xfId="1262"/>
    <cellStyle name="40% - Акцент2 19" xfId="1263"/>
    <cellStyle name="40% - Акцент2 2" xfId="1264"/>
    <cellStyle name="40% — акцент2 2" xfId="1265"/>
    <cellStyle name="40% - Акцент2 2 2" xfId="1266"/>
    <cellStyle name="40% - Акцент2 2 3" xfId="1267"/>
    <cellStyle name="40% - Акцент2 20" xfId="1268"/>
    <cellStyle name="40% - Акцент2 21" xfId="1269"/>
    <cellStyle name="40% - Акцент2 22" xfId="1270"/>
    <cellStyle name="40% - Акцент2 23" xfId="1271"/>
    <cellStyle name="40% - Акцент2 24" xfId="1272"/>
    <cellStyle name="40% - Акцент2 25" xfId="1273"/>
    <cellStyle name="40% - Акцент2 26" xfId="1274"/>
    <cellStyle name="40% - Акцент2 27" xfId="1275"/>
    <cellStyle name="40% - Акцент2 28" xfId="1276"/>
    <cellStyle name="40% - Акцент2 29" xfId="1277"/>
    <cellStyle name="40% - Акцент2 3" xfId="1278"/>
    <cellStyle name="40% - Акцент2 3 2" xfId="1279"/>
    <cellStyle name="40% - Акцент2 30" xfId="1280"/>
    <cellStyle name="40% - Акцент2 31" xfId="1281"/>
    <cellStyle name="40% - Акцент2 4" xfId="1282"/>
    <cellStyle name="40% - Акцент2 4 2" xfId="1283"/>
    <cellStyle name="40% - Акцент2 5" xfId="1284"/>
    <cellStyle name="40% - Акцент2 5 2" xfId="1285"/>
    <cellStyle name="40% - Акцент2 6" xfId="1286"/>
    <cellStyle name="40% - Акцент2 6 2" xfId="1287"/>
    <cellStyle name="40% - Акцент2 7" xfId="1288"/>
    <cellStyle name="40% - Акцент2 7 2" xfId="1289"/>
    <cellStyle name="40% - Акцент2 8" xfId="1290"/>
    <cellStyle name="40% - Акцент2 8 2" xfId="1291"/>
    <cellStyle name="40% - Акцент2 9" xfId="1292"/>
    <cellStyle name="40% - Акцент3 10" xfId="1293"/>
    <cellStyle name="40% - Акцент3 11" xfId="1294"/>
    <cellStyle name="40% - Акцент3 12" xfId="1295"/>
    <cellStyle name="40% - Акцент3 13" xfId="1296"/>
    <cellStyle name="40% - Акцент3 14" xfId="1297"/>
    <cellStyle name="40% - Акцент3 15" xfId="1298"/>
    <cellStyle name="40% - Акцент3 16" xfId="1299"/>
    <cellStyle name="40% - Акцент3 17" xfId="1300"/>
    <cellStyle name="40% - Акцент3 18" xfId="1301"/>
    <cellStyle name="40% - Акцент3 19" xfId="1302"/>
    <cellStyle name="40% - Акцент3 2" xfId="1303"/>
    <cellStyle name="40% — акцент3 2" xfId="1304"/>
    <cellStyle name="40% - Акцент3 2 2" xfId="1305"/>
    <cellStyle name="40% - Акцент3 2 3" xfId="1306"/>
    <cellStyle name="40% - Акцент3 20" xfId="1307"/>
    <cellStyle name="40% - Акцент3 21" xfId="1308"/>
    <cellStyle name="40% - Акцент3 22" xfId="1309"/>
    <cellStyle name="40% - Акцент3 23" xfId="1310"/>
    <cellStyle name="40% - Акцент3 24" xfId="1311"/>
    <cellStyle name="40% - Акцент3 25" xfId="1312"/>
    <cellStyle name="40% - Акцент3 26" xfId="1313"/>
    <cellStyle name="40% - Акцент3 27" xfId="1314"/>
    <cellStyle name="40% - Акцент3 28" xfId="1315"/>
    <cellStyle name="40% - Акцент3 29" xfId="1316"/>
    <cellStyle name="40% - Акцент3 3" xfId="1317"/>
    <cellStyle name="40% - Акцент3 3 2" xfId="1318"/>
    <cellStyle name="40% - Акцент3 30" xfId="1319"/>
    <cellStyle name="40% - Акцент3 31" xfId="1320"/>
    <cellStyle name="40% - Акцент3 4" xfId="1321"/>
    <cellStyle name="40% - Акцент3 4 2" xfId="1322"/>
    <cellStyle name="40% - Акцент3 5" xfId="1323"/>
    <cellStyle name="40% - Акцент3 5 2" xfId="1324"/>
    <cellStyle name="40% - Акцент3 6" xfId="1325"/>
    <cellStyle name="40% - Акцент3 6 2" xfId="1326"/>
    <cellStyle name="40% - Акцент3 7" xfId="1327"/>
    <cellStyle name="40% - Акцент3 7 2" xfId="1328"/>
    <cellStyle name="40% - Акцент3 8" xfId="1329"/>
    <cellStyle name="40% - Акцент3 8 2" xfId="1330"/>
    <cellStyle name="40% - Акцент3 9" xfId="1331"/>
    <cellStyle name="40% - Акцент4 10" xfId="1332"/>
    <cellStyle name="40% - Акцент4 11" xfId="1333"/>
    <cellStyle name="40% - Акцент4 12" xfId="1334"/>
    <cellStyle name="40% - Акцент4 13" xfId="1335"/>
    <cellStyle name="40% - Акцент4 14" xfId="1336"/>
    <cellStyle name="40% - Акцент4 15" xfId="1337"/>
    <cellStyle name="40% - Акцент4 16" xfId="1338"/>
    <cellStyle name="40% - Акцент4 17" xfId="1339"/>
    <cellStyle name="40% - Акцент4 18" xfId="1340"/>
    <cellStyle name="40% - Акцент4 19" xfId="1341"/>
    <cellStyle name="40% - Акцент4 2" xfId="1342"/>
    <cellStyle name="40% — акцент4 2" xfId="1343"/>
    <cellStyle name="40% - Акцент4 2 2" xfId="1344"/>
    <cellStyle name="40% - Акцент4 2 3" xfId="1345"/>
    <cellStyle name="40% - Акцент4 20" xfId="1346"/>
    <cellStyle name="40% - Акцент4 21" xfId="1347"/>
    <cellStyle name="40% - Акцент4 22" xfId="1348"/>
    <cellStyle name="40% - Акцент4 23" xfId="1349"/>
    <cellStyle name="40% - Акцент4 24" xfId="1350"/>
    <cellStyle name="40% - Акцент4 25" xfId="1351"/>
    <cellStyle name="40% - Акцент4 26" xfId="1352"/>
    <cellStyle name="40% - Акцент4 27" xfId="1353"/>
    <cellStyle name="40% - Акцент4 28" xfId="1354"/>
    <cellStyle name="40% - Акцент4 29" xfId="1355"/>
    <cellStyle name="40% - Акцент4 3" xfId="1356"/>
    <cellStyle name="40% - Акцент4 3 2" xfId="1357"/>
    <cellStyle name="40% - Акцент4 30" xfId="1358"/>
    <cellStyle name="40% - Акцент4 31" xfId="1359"/>
    <cellStyle name="40% - Акцент4 4" xfId="1360"/>
    <cellStyle name="40% - Акцент4 4 2" xfId="1361"/>
    <cellStyle name="40% - Акцент4 5" xfId="1362"/>
    <cellStyle name="40% - Акцент4 5 2" xfId="1363"/>
    <cellStyle name="40% - Акцент4 6" xfId="1364"/>
    <cellStyle name="40% - Акцент4 6 2" xfId="1365"/>
    <cellStyle name="40% - Акцент4 7" xfId="1366"/>
    <cellStyle name="40% - Акцент4 7 2" xfId="1367"/>
    <cellStyle name="40% - Акцент4 8" xfId="1368"/>
    <cellStyle name="40% - Акцент4 8 2" xfId="1369"/>
    <cellStyle name="40% - Акцент4 9" xfId="1370"/>
    <cellStyle name="40% - Акцент5 10" xfId="1371"/>
    <cellStyle name="40% - Акцент5 11" xfId="1372"/>
    <cellStyle name="40% - Акцент5 12" xfId="1373"/>
    <cellStyle name="40% - Акцент5 13" xfId="1374"/>
    <cellStyle name="40% - Акцент5 14" xfId="1375"/>
    <cellStyle name="40% - Акцент5 15" xfId="1376"/>
    <cellStyle name="40% - Акцент5 16" xfId="1377"/>
    <cellStyle name="40% - Акцент5 17" xfId="1378"/>
    <cellStyle name="40% - Акцент5 18" xfId="1379"/>
    <cellStyle name="40% - Акцент5 19" xfId="1380"/>
    <cellStyle name="40% - Акцент5 2" xfId="1381"/>
    <cellStyle name="40% — акцент5 2" xfId="1382"/>
    <cellStyle name="40% - Акцент5 2 2" xfId="1383"/>
    <cellStyle name="40% - Акцент5 2 3" xfId="1384"/>
    <cellStyle name="40% - Акцент5 20" xfId="1385"/>
    <cellStyle name="40% - Акцент5 21" xfId="1386"/>
    <cellStyle name="40% - Акцент5 22" xfId="1387"/>
    <cellStyle name="40% - Акцент5 23" xfId="1388"/>
    <cellStyle name="40% - Акцент5 24" xfId="1389"/>
    <cellStyle name="40% - Акцент5 25" xfId="1390"/>
    <cellStyle name="40% - Акцент5 26" xfId="1391"/>
    <cellStyle name="40% - Акцент5 27" xfId="1392"/>
    <cellStyle name="40% - Акцент5 28" xfId="1393"/>
    <cellStyle name="40% - Акцент5 29" xfId="1394"/>
    <cellStyle name="40% - Акцент5 3" xfId="1395"/>
    <cellStyle name="40% - Акцент5 3 2" xfId="1396"/>
    <cellStyle name="40% - Акцент5 30" xfId="1397"/>
    <cellStyle name="40% - Акцент5 31" xfId="1398"/>
    <cellStyle name="40% - Акцент5 4" xfId="1399"/>
    <cellStyle name="40% - Акцент5 4 2" xfId="1400"/>
    <cellStyle name="40% - Акцент5 5" xfId="1401"/>
    <cellStyle name="40% - Акцент5 5 2" xfId="1402"/>
    <cellStyle name="40% - Акцент5 6" xfId="1403"/>
    <cellStyle name="40% - Акцент5 6 2" xfId="1404"/>
    <cellStyle name="40% - Акцент5 7" xfId="1405"/>
    <cellStyle name="40% - Акцент5 7 2" xfId="1406"/>
    <cellStyle name="40% - Акцент5 8" xfId="1407"/>
    <cellStyle name="40% - Акцент5 8 2" xfId="1408"/>
    <cellStyle name="40% - Акцент5 9" xfId="1409"/>
    <cellStyle name="40% - Акцент6 10" xfId="1410"/>
    <cellStyle name="40% - Акцент6 11" xfId="1411"/>
    <cellStyle name="40% - Акцент6 12" xfId="1412"/>
    <cellStyle name="40% - Акцент6 13" xfId="1413"/>
    <cellStyle name="40% - Акцент6 14" xfId="1414"/>
    <cellStyle name="40% - Акцент6 15" xfId="1415"/>
    <cellStyle name="40% - Акцент6 16" xfId="1416"/>
    <cellStyle name="40% - Акцент6 17" xfId="1417"/>
    <cellStyle name="40% - Акцент6 18" xfId="1418"/>
    <cellStyle name="40% - Акцент6 19" xfId="1419"/>
    <cellStyle name="40% - Акцент6 2" xfId="1420"/>
    <cellStyle name="40% — акцент6 2" xfId="1421"/>
    <cellStyle name="40% - Акцент6 2 2" xfId="1422"/>
    <cellStyle name="40% - Акцент6 2 3" xfId="1423"/>
    <cellStyle name="40% - Акцент6 20" xfId="1424"/>
    <cellStyle name="40% - Акцент6 21" xfId="1425"/>
    <cellStyle name="40% - Акцент6 22" xfId="1426"/>
    <cellStyle name="40% - Акцент6 23" xfId="1427"/>
    <cellStyle name="40% - Акцент6 24" xfId="1428"/>
    <cellStyle name="40% - Акцент6 25" xfId="1429"/>
    <cellStyle name="40% - Акцент6 26" xfId="1430"/>
    <cellStyle name="40% - Акцент6 27" xfId="1431"/>
    <cellStyle name="40% - Акцент6 28" xfId="1432"/>
    <cellStyle name="40% - Акцент6 29" xfId="1433"/>
    <cellStyle name="40% - Акцент6 3" xfId="1434"/>
    <cellStyle name="40% - Акцент6 3 2" xfId="1435"/>
    <cellStyle name="40% - Акцент6 30" xfId="1436"/>
    <cellStyle name="40% - Акцент6 31" xfId="1437"/>
    <cellStyle name="40% - Акцент6 4" xfId="1438"/>
    <cellStyle name="40% - Акцент6 4 2" xfId="1439"/>
    <cellStyle name="40% - Акцент6 5" xfId="1440"/>
    <cellStyle name="40% - Акцент6 5 2" xfId="1441"/>
    <cellStyle name="40% - Акцент6 6" xfId="1442"/>
    <cellStyle name="40% - Акцент6 6 2" xfId="1443"/>
    <cellStyle name="40% - Акцент6 7" xfId="1444"/>
    <cellStyle name="40% - Акцент6 7 2" xfId="1445"/>
    <cellStyle name="40% - Акцент6 8" xfId="1446"/>
    <cellStyle name="40% - Акцент6 8 2" xfId="1447"/>
    <cellStyle name="40% - Акцент6 9" xfId="1448"/>
    <cellStyle name="60% - Accent1" xfId="1449"/>
    <cellStyle name="60% - Accent1 2" xfId="1450"/>
    <cellStyle name="60% - Accent2" xfId="1451"/>
    <cellStyle name="60% - Accent2 2" xfId="1452"/>
    <cellStyle name="60% - Accent3" xfId="1453"/>
    <cellStyle name="60% - Accent3 2" xfId="1454"/>
    <cellStyle name="60% - Accent4" xfId="1455"/>
    <cellStyle name="60% - Accent4 2" xfId="1456"/>
    <cellStyle name="60% - Accent5" xfId="1457"/>
    <cellStyle name="60% - Accent5 2" xfId="1458"/>
    <cellStyle name="60% - Accent6" xfId="1459"/>
    <cellStyle name="60% - Accent6 2" xfId="1460"/>
    <cellStyle name="60% - Акцент1 10" xfId="1461"/>
    <cellStyle name="60% - Акцент1 11" xfId="1462"/>
    <cellStyle name="60% - Акцент1 12" xfId="1463"/>
    <cellStyle name="60% - Акцент1 13" xfId="1464"/>
    <cellStyle name="60% - Акцент1 14" xfId="1465"/>
    <cellStyle name="60% - Акцент1 15" xfId="1466"/>
    <cellStyle name="60% - Акцент1 16" xfId="1467"/>
    <cellStyle name="60% - Акцент1 17" xfId="1468"/>
    <cellStyle name="60% - Акцент1 18" xfId="1469"/>
    <cellStyle name="60% - Акцент1 19" xfId="1470"/>
    <cellStyle name="60% - Акцент1 2" xfId="1471"/>
    <cellStyle name="60% — акцент1 2" xfId="1472"/>
    <cellStyle name="60% - Акцент1 2 2" xfId="1473"/>
    <cellStyle name="60% - Акцент1 2 3" xfId="1474"/>
    <cellStyle name="60% - Акцент1 20" xfId="1475"/>
    <cellStyle name="60% - Акцент1 21" xfId="1476"/>
    <cellStyle name="60% - Акцент1 22" xfId="1477"/>
    <cellStyle name="60% - Акцент1 23" xfId="1478"/>
    <cellStyle name="60% - Акцент1 3" xfId="1479"/>
    <cellStyle name="60% - Акцент1 3 2" xfId="1480"/>
    <cellStyle name="60% - Акцент1 4" xfId="1481"/>
    <cellStyle name="60% - Акцент1 4 2" xfId="1482"/>
    <cellStyle name="60% - Акцент1 5" xfId="1483"/>
    <cellStyle name="60% - Акцент1 5 2" xfId="1484"/>
    <cellStyle name="60% - Акцент1 6" xfId="1485"/>
    <cellStyle name="60% - Акцент1 6 2" xfId="1486"/>
    <cellStyle name="60% - Акцент1 7" xfId="1487"/>
    <cellStyle name="60% - Акцент1 7 2" xfId="1488"/>
    <cellStyle name="60% - Акцент1 8" xfId="1489"/>
    <cellStyle name="60% - Акцент1 9" xfId="1490"/>
    <cellStyle name="60% - Акцент2 10" xfId="1491"/>
    <cellStyle name="60% - Акцент2 11" xfId="1492"/>
    <cellStyle name="60% - Акцент2 12" xfId="1493"/>
    <cellStyle name="60% - Акцент2 13" xfId="1494"/>
    <cellStyle name="60% - Акцент2 14" xfId="1495"/>
    <cellStyle name="60% - Акцент2 15" xfId="1496"/>
    <cellStyle name="60% - Акцент2 16" xfId="1497"/>
    <cellStyle name="60% - Акцент2 17" xfId="1498"/>
    <cellStyle name="60% - Акцент2 18" xfId="1499"/>
    <cellStyle name="60% - Акцент2 19" xfId="1500"/>
    <cellStyle name="60% - Акцент2 2" xfId="1501"/>
    <cellStyle name="60% — акцент2 2" xfId="1502"/>
    <cellStyle name="60% - Акцент2 2 2" xfId="1503"/>
    <cellStyle name="60% - Акцент2 2 3" xfId="1504"/>
    <cellStyle name="60% - Акцент2 20" xfId="1505"/>
    <cellStyle name="60% - Акцент2 21" xfId="1506"/>
    <cellStyle name="60% - Акцент2 22" xfId="1507"/>
    <cellStyle name="60% - Акцент2 23" xfId="1508"/>
    <cellStyle name="60% - Акцент2 3" xfId="1509"/>
    <cellStyle name="60% - Акцент2 3 2" xfId="1510"/>
    <cellStyle name="60% - Акцент2 4" xfId="1511"/>
    <cellStyle name="60% - Акцент2 4 2" xfId="1512"/>
    <cellStyle name="60% - Акцент2 5" xfId="1513"/>
    <cellStyle name="60% - Акцент2 5 2" xfId="1514"/>
    <cellStyle name="60% - Акцент2 6" xfId="1515"/>
    <cellStyle name="60% - Акцент2 6 2" xfId="1516"/>
    <cellStyle name="60% - Акцент2 7" xfId="1517"/>
    <cellStyle name="60% - Акцент2 7 2" xfId="1518"/>
    <cellStyle name="60% - Акцент2 8" xfId="1519"/>
    <cellStyle name="60% - Акцент2 9" xfId="1520"/>
    <cellStyle name="60% - Акцент3 10" xfId="1521"/>
    <cellStyle name="60% - Акцент3 11" xfId="1522"/>
    <cellStyle name="60% - Акцент3 12" xfId="1523"/>
    <cellStyle name="60% - Акцент3 13" xfId="1524"/>
    <cellStyle name="60% - Акцент3 14" xfId="1525"/>
    <cellStyle name="60% - Акцент3 15" xfId="1526"/>
    <cellStyle name="60% - Акцент3 16" xfId="1527"/>
    <cellStyle name="60% - Акцент3 17" xfId="1528"/>
    <cellStyle name="60% - Акцент3 18" xfId="1529"/>
    <cellStyle name="60% - Акцент3 19" xfId="1530"/>
    <cellStyle name="60% - Акцент3 2" xfId="1531"/>
    <cellStyle name="60% — акцент3 2" xfId="1532"/>
    <cellStyle name="60% - Акцент3 2 2" xfId="1533"/>
    <cellStyle name="60% - Акцент3 2 3" xfId="1534"/>
    <cellStyle name="60% - Акцент3 20" xfId="1535"/>
    <cellStyle name="60% - Акцент3 21" xfId="1536"/>
    <cellStyle name="60% - Акцент3 22" xfId="1537"/>
    <cellStyle name="60% - Акцент3 23" xfId="1538"/>
    <cellStyle name="60% - Акцент3 3" xfId="1539"/>
    <cellStyle name="60% - Акцент3 3 2" xfId="1540"/>
    <cellStyle name="60% - Акцент3 4" xfId="1541"/>
    <cellStyle name="60% - Акцент3 4 2" xfId="1542"/>
    <cellStyle name="60% - Акцент3 5" xfId="1543"/>
    <cellStyle name="60% - Акцент3 5 2" xfId="1544"/>
    <cellStyle name="60% - Акцент3 6" xfId="1545"/>
    <cellStyle name="60% - Акцент3 6 2" xfId="1546"/>
    <cellStyle name="60% - Акцент3 7" xfId="1547"/>
    <cellStyle name="60% - Акцент3 7 2" xfId="1548"/>
    <cellStyle name="60% - Акцент3 8" xfId="1549"/>
    <cellStyle name="60% - Акцент3 9" xfId="1550"/>
    <cellStyle name="60% - Акцент4 10" xfId="1551"/>
    <cellStyle name="60% - Акцент4 11" xfId="1552"/>
    <cellStyle name="60% - Акцент4 12" xfId="1553"/>
    <cellStyle name="60% - Акцент4 13" xfId="1554"/>
    <cellStyle name="60% - Акцент4 14" xfId="1555"/>
    <cellStyle name="60% - Акцент4 15" xfId="1556"/>
    <cellStyle name="60% - Акцент4 16" xfId="1557"/>
    <cellStyle name="60% - Акцент4 17" xfId="1558"/>
    <cellStyle name="60% - Акцент4 18" xfId="1559"/>
    <cellStyle name="60% - Акцент4 19" xfId="1560"/>
    <cellStyle name="60% - Акцент4 2" xfId="1561"/>
    <cellStyle name="60% — акцент4 2" xfId="1562"/>
    <cellStyle name="60% - Акцент4 2 2" xfId="1563"/>
    <cellStyle name="60% - Акцент4 2 3" xfId="1564"/>
    <cellStyle name="60% - Акцент4 20" xfId="1565"/>
    <cellStyle name="60% - Акцент4 21" xfId="1566"/>
    <cellStyle name="60% - Акцент4 22" xfId="1567"/>
    <cellStyle name="60% - Акцент4 23" xfId="1568"/>
    <cellStyle name="60% - Акцент4 3" xfId="1569"/>
    <cellStyle name="60% - Акцент4 3 2" xfId="1570"/>
    <cellStyle name="60% - Акцент4 4" xfId="1571"/>
    <cellStyle name="60% - Акцент4 4 2" xfId="1572"/>
    <cellStyle name="60% - Акцент4 5" xfId="1573"/>
    <cellStyle name="60% - Акцент4 5 2" xfId="1574"/>
    <cellStyle name="60% - Акцент4 6" xfId="1575"/>
    <cellStyle name="60% - Акцент4 6 2" xfId="1576"/>
    <cellStyle name="60% - Акцент4 7" xfId="1577"/>
    <cellStyle name="60% - Акцент4 7 2" xfId="1578"/>
    <cellStyle name="60% - Акцент4 8" xfId="1579"/>
    <cellStyle name="60% - Акцент4 9" xfId="1580"/>
    <cellStyle name="60% - Акцент5 10" xfId="1581"/>
    <cellStyle name="60% - Акцент5 11" xfId="1582"/>
    <cellStyle name="60% - Акцент5 12" xfId="1583"/>
    <cellStyle name="60% - Акцент5 13" xfId="1584"/>
    <cellStyle name="60% - Акцент5 14" xfId="1585"/>
    <cellStyle name="60% - Акцент5 15" xfId="1586"/>
    <cellStyle name="60% - Акцент5 16" xfId="1587"/>
    <cellStyle name="60% - Акцент5 17" xfId="1588"/>
    <cellStyle name="60% - Акцент5 18" xfId="1589"/>
    <cellStyle name="60% - Акцент5 19" xfId="1590"/>
    <cellStyle name="60% - Акцент5 2" xfId="1591"/>
    <cellStyle name="60% — акцент5 2" xfId="1592"/>
    <cellStyle name="60% - Акцент5 2 2" xfId="1593"/>
    <cellStyle name="60% - Акцент5 2 3" xfId="1594"/>
    <cellStyle name="60% - Акцент5 20" xfId="1595"/>
    <cellStyle name="60% - Акцент5 21" xfId="1596"/>
    <cellStyle name="60% - Акцент5 22" xfId="1597"/>
    <cellStyle name="60% - Акцент5 23" xfId="1598"/>
    <cellStyle name="60% - Акцент5 3" xfId="1599"/>
    <cellStyle name="60% - Акцент5 3 2" xfId="1600"/>
    <cellStyle name="60% - Акцент5 4" xfId="1601"/>
    <cellStyle name="60% - Акцент5 4 2" xfId="1602"/>
    <cellStyle name="60% - Акцент5 5" xfId="1603"/>
    <cellStyle name="60% - Акцент5 5 2" xfId="1604"/>
    <cellStyle name="60% - Акцент5 6" xfId="1605"/>
    <cellStyle name="60% - Акцент5 6 2" xfId="1606"/>
    <cellStyle name="60% - Акцент5 7" xfId="1607"/>
    <cellStyle name="60% - Акцент5 7 2" xfId="1608"/>
    <cellStyle name="60% - Акцент5 8" xfId="1609"/>
    <cellStyle name="60% - Акцент5 9" xfId="1610"/>
    <cellStyle name="60% - Акцент6 10" xfId="1611"/>
    <cellStyle name="60% - Акцент6 11" xfId="1612"/>
    <cellStyle name="60% - Акцент6 12" xfId="1613"/>
    <cellStyle name="60% - Акцент6 13" xfId="1614"/>
    <cellStyle name="60% - Акцент6 14" xfId="1615"/>
    <cellStyle name="60% - Акцент6 15" xfId="1616"/>
    <cellStyle name="60% - Акцент6 16" xfId="1617"/>
    <cellStyle name="60% - Акцент6 17" xfId="1618"/>
    <cellStyle name="60% - Акцент6 18" xfId="1619"/>
    <cellStyle name="60% - Акцент6 19" xfId="1620"/>
    <cellStyle name="60% - Акцент6 2" xfId="1621"/>
    <cellStyle name="60% — акцент6 2" xfId="1622"/>
    <cellStyle name="60% - Акцент6 2 2" xfId="1623"/>
    <cellStyle name="60% - Акцент6 2 3" xfId="1624"/>
    <cellStyle name="60% - Акцент6 20" xfId="1625"/>
    <cellStyle name="60% - Акцент6 21" xfId="1626"/>
    <cellStyle name="60% - Акцент6 22" xfId="1627"/>
    <cellStyle name="60% - Акцент6 23" xfId="1628"/>
    <cellStyle name="60% - Акцент6 3" xfId="1629"/>
    <cellStyle name="60% - Акцент6 3 2" xfId="1630"/>
    <cellStyle name="60% - Акцент6 4" xfId="1631"/>
    <cellStyle name="60% - Акцент6 4 2" xfId="1632"/>
    <cellStyle name="60% - Акцент6 5" xfId="1633"/>
    <cellStyle name="60% - Акцент6 5 2" xfId="1634"/>
    <cellStyle name="60% - Акцент6 6" xfId="1635"/>
    <cellStyle name="60% - Акцент6 6 2" xfId="1636"/>
    <cellStyle name="60% - Акцент6 7" xfId="1637"/>
    <cellStyle name="60% - Акцент6 7 2" xfId="1638"/>
    <cellStyle name="60% - Акцент6 8" xfId="1639"/>
    <cellStyle name="60% - Акцент6 9" xfId="1640"/>
    <cellStyle name="A???_x0005__x0014_" xfId="1641"/>
    <cellStyle name="A????????n_??A???" xfId="1642"/>
    <cellStyle name="A??????C?" xfId="1643"/>
    <cellStyle name="A?????A???" xfId="1644"/>
    <cellStyle name="A?????o 4DR NB PHASE I ACT " xfId="1645"/>
    <cellStyle name="A?????o 4DR NB PHASE I ACT_??o 4DR NB PHASE I ACT " xfId="1646"/>
    <cellStyle name="A????a???" xfId="1647"/>
    <cellStyle name="A????a도??" xfId="1648"/>
    <cellStyle name="A????C??PL " xfId="1649"/>
    <cellStyle name="A????e?iAaCI?aA?" xfId="1650"/>
    <cellStyle name="A????촃??갬췆aCI? " xfId="1651"/>
    <cellStyle name="A???[0]_??A???" xfId="1652"/>
    <cellStyle name="A???3?1? " xfId="1653"/>
    <cellStyle name="A???3?1차 " xfId="1654"/>
    <cellStyle name="A???98?A??(2)_98?a???" xfId="1655"/>
    <cellStyle name="A???98?a???" xfId="1656"/>
    <cellStyle name="A???98?a도??" xfId="1657"/>
    <cellStyle name="A???A???I1? CoE? " xfId="1658"/>
    <cellStyle name="A???A???iCa_?e?iAaCI?aA?" xfId="1659"/>
    <cellStyle name="A???A?량?iCa_?e?iAaCI?aA?" xfId="1660"/>
    <cellStyle name="A???AaCI?aA " xfId="1661"/>
    <cellStyle name="A???AoAUAy?C? " xfId="1662"/>
    <cellStyle name="A???AoAUAy캿C? " xfId="1663"/>
    <cellStyle name="A???A쪨??I1컐 CoE? " xfId="1664"/>
    <cellStyle name="A???C?Ao_AoAUAy?C? " xfId="1665"/>
    <cellStyle name="A???Co???A " xfId="1666"/>
    <cellStyle name="A???C캚C? " xfId="1667"/>
    <cellStyle name="A???F006-1A? " xfId="1668"/>
    <cellStyle name="A???F008-1A?  " xfId="1669"/>
    <cellStyle name="A???INQUIRY ???A?Ao " xfId="1670"/>
    <cellStyle name="A???T-100 ??o 4DR NB PHASE I " xfId="1671"/>
    <cellStyle name="A???T-100 AI?YAo?? TIMING " xfId="1672"/>
    <cellStyle name="A???V10 VARIATION MODEL SOP TIMING " xfId="1673"/>
    <cellStyle name="A???컐?췈??n_??A???" xfId="1674"/>
    <cellStyle name="A???퍈팫캻C?" xfId="1675"/>
    <cellStyle name="A??[0]_?3?1? " xfId="1676"/>
    <cellStyle name="A??¶ [0]" xfId="1677"/>
    <cellStyle name="A??¶,_x0005__x0014_" xfId="1678"/>
    <cellStyle name="A??¶_???«??Aa" xfId="1679"/>
    <cellStyle name="A??3??4DR NB PHASE I ACT " xfId="1680"/>
    <cellStyle name="A??3??4DR NB PHASE I ACT_3??4DR NB PHASE I ACT " xfId="1681"/>
    <cellStyle name="A??A?A9?uBU " xfId="1682"/>
    <cellStyle name="A??F006-1? " xfId="1683"/>
    <cellStyle name="A??F006-1차 " xfId="1684"/>
    <cellStyle name="A??F008-1?  " xfId="1685"/>
    <cellStyle name="A??F008-1차  " xfId="1686"/>
    <cellStyle name="A??T-100 3??4DR NB PHASE I " xfId="1687"/>
    <cellStyle name="A??T-100 AI1??a TIMING " xfId="1688"/>
    <cellStyle name="A??T-100 AI1北?a TIMING " xfId="1689"/>
    <cellStyle name="A??V10 VARIATION MODEL SOP TIMING " xfId="1690"/>
    <cellStyle name="A?¸¶ [0]_?A°?°eE? " xfId="1691"/>
    <cellStyle name="A?¸¶_?A°?°eE? " xfId="1692"/>
    <cellStyle name="A¡§¡ⓒ¡E¡þ¡EO [0]_¡§oA￠R¨¡￠RI￠R¨¡eE¨Io " xfId="1693"/>
    <cellStyle name="A¡§¡ⓒ¡E¡þ¡EO_¡§oA￠R¨¡￠RI￠R¨¡eE¨Io " xfId="1694"/>
    <cellStyle name="A¨­￠￢￠O [0]_          " xfId="1695"/>
    <cellStyle name="A¨­￠￢￠O_          " xfId="1696"/>
    <cellStyle name="Aaia?iue" xfId="1697"/>
    <cellStyle name="Aaia?iue [0]" xfId="1698"/>
    <cellStyle name="Aaia?iue_,, 255 якуни" xfId="1699"/>
    <cellStyle name="Äåíåæíûé_Êíèãà3" xfId="1700"/>
    <cellStyle name="Accent1" xfId="1701"/>
    <cellStyle name="Accent1 - 20%" xfId="1702"/>
    <cellStyle name="Accent1 - 40%" xfId="1703"/>
    <cellStyle name="Accent1 - 60%" xfId="1704"/>
    <cellStyle name="Accent1 2" xfId="1705"/>
    <cellStyle name="Accent1 3" xfId="1706"/>
    <cellStyle name="Accent1 4" xfId="1707"/>
    <cellStyle name="Accent1_12-декабрь 09г.2" xfId="1708"/>
    <cellStyle name="Accent2" xfId="1709"/>
    <cellStyle name="Accent2 - 20%" xfId="1710"/>
    <cellStyle name="Accent2 - 40%" xfId="1711"/>
    <cellStyle name="Accent2 - 60%" xfId="1712"/>
    <cellStyle name="Accent2 2" xfId="1713"/>
    <cellStyle name="Accent2 3" xfId="1714"/>
    <cellStyle name="Accent2 4" xfId="1715"/>
    <cellStyle name="Accent2_12-декабрь 09г.2" xfId="1716"/>
    <cellStyle name="Accent3" xfId="1717"/>
    <cellStyle name="Accent3 - 20%" xfId="1718"/>
    <cellStyle name="Accent3 - 40%" xfId="1719"/>
    <cellStyle name="Accent3 - 60%" xfId="1720"/>
    <cellStyle name="Accent3 2" xfId="1721"/>
    <cellStyle name="Accent3 3" xfId="1722"/>
    <cellStyle name="Accent3 4" xfId="1723"/>
    <cellStyle name="Accent3_12-декабрь 09г.2" xfId="1724"/>
    <cellStyle name="Accent4" xfId="1725"/>
    <cellStyle name="Accent4 - 20%" xfId="1726"/>
    <cellStyle name="Accent4 - 40%" xfId="1727"/>
    <cellStyle name="Accent4 - 60%" xfId="1728"/>
    <cellStyle name="Accent4 2" xfId="1729"/>
    <cellStyle name="Accent4 3" xfId="1730"/>
    <cellStyle name="Accent4 4" xfId="1731"/>
    <cellStyle name="Accent4_12-декабрь 09г.2" xfId="1732"/>
    <cellStyle name="Accent5" xfId="1733"/>
    <cellStyle name="Accent5 - 20%" xfId="1734"/>
    <cellStyle name="Accent5 - 40%" xfId="1735"/>
    <cellStyle name="Accent5 - 60%" xfId="1736"/>
    <cellStyle name="Accent5 2" xfId="1737"/>
    <cellStyle name="Accent5 3" xfId="1738"/>
    <cellStyle name="Accent5 4" xfId="1739"/>
    <cellStyle name="Accent5_12-декабрь 09г.2" xfId="1740"/>
    <cellStyle name="Accent6" xfId="1741"/>
    <cellStyle name="Accent6 - 20%" xfId="1742"/>
    <cellStyle name="Accent6 - 40%" xfId="1743"/>
    <cellStyle name="Accent6 - 60%" xfId="1744"/>
    <cellStyle name="Accent6 2" xfId="1745"/>
    <cellStyle name="Accent6 3" xfId="1746"/>
    <cellStyle name="Accent6 4" xfId="1747"/>
    <cellStyle name="Accent6_12-декабрь 09г.2" xfId="1748"/>
    <cellStyle name="Acdldnnueer" xfId="1749"/>
    <cellStyle name="AeE­" xfId="1750"/>
    <cellStyle name="AeE­ [0]" xfId="1751"/>
    <cellStyle name="ÅëÈ­ [0]" xfId="1752"/>
    <cellStyle name="AeE­ [0]_ ¸n A÷_V100 ºI¹I,³≫¼o 2.2 PILOT " xfId="1753"/>
    <cellStyle name="ÅëÈ­ [0]_´ë¿ìÃâÇÏ¿äÃ» " xfId="1754"/>
    <cellStyle name="AeE­ [0]_´e¿iAaCI¿aA≫ " xfId="1755"/>
    <cellStyle name="ÅëÈ­ [0]_¿ù°£" xfId="1756"/>
    <cellStyle name="AeE­ [0]_¿u°￡_laroux" xfId="1757"/>
    <cellStyle name="ÅëÈ­ [0]_¿ù°£_laroux" xfId="1758"/>
    <cellStyle name="AeE­ [0]_±aE??CLAN(AuA¦A¶°C)" xfId="1759"/>
    <cellStyle name="ÅëÈ­ [0]_±âÈ¹½ÇLAN(ÀüÁ¦Á¶°Ç)" xfId="1760"/>
    <cellStyle name="AeE­ [0]_±e?µ±?" xfId="1761"/>
    <cellStyle name="ÅëÈ­ [0]_±è¿µ±æ" xfId="1762"/>
    <cellStyle name="AeE­ [0]_±OA¤C￥Ao" xfId="1763"/>
    <cellStyle name="ÅëÈ­ [0]_±ÔÁ¤Ç¥Áö" xfId="1764"/>
    <cellStyle name="AeE­ [0]_±OA¤C￥Ao_CTR INR LWR" xfId="1765"/>
    <cellStyle name="ÅëÈ­ [0]_±ÔÁ¤Ç¥Áö_CTR INR LWR" xfId="1766"/>
    <cellStyle name="AeE­ [0]_±OA¤C￥Ao_DA085_070117_설변검토서_REINF A-FRT S_BELT HOLE 추가" xfId="1767"/>
    <cellStyle name="ÅëÈ­ [0]_±ÔÁ¤Ç¥Áö_DA085_070117_설변검토서_REINF A-FRT S_BELT HOLE 추가" xfId="1768"/>
    <cellStyle name="AeE­ [0]_»cA??c?A" xfId="1769"/>
    <cellStyle name="ÅëÈ­ [0]_»çÀ¯¾ç½Ä" xfId="1770"/>
    <cellStyle name="AeE­ [0]_≫cA?¾c½A" xfId="1771"/>
    <cellStyle name="ÅëÈ­ [0]_°³¼± ¿î¿µ¾È" xfId="1772"/>
    <cellStyle name="AeE­ [0]_°u?®A?AOLABEL" xfId="1773"/>
    <cellStyle name="ÅëÈ­ [0]_°ü¸®Ã¥ÀÓLABEL" xfId="1774"/>
    <cellStyle name="AeE­ [0]_¼­½AA¼°e_CTR INR LWR" xfId="1775"/>
    <cellStyle name="ÅëÈ­ [0]_¼­½ÄÃ¼°è_CTR INR LWR" xfId="1776"/>
    <cellStyle name="AeE­ [0]_¼­½AA¼°e_DA085_070117_설변검토서_REINF A-FRT S_BELT HOLE 추가" xfId="1777"/>
    <cellStyle name="ÅëÈ­ [0]_¼­½ÄÃ¼°è_DA085_070117_설변검토서_REINF A-FRT S_BELT HOLE 추가" xfId="1778"/>
    <cellStyle name="AeE­ [0]_¼­½AA¼01" xfId="1779"/>
    <cellStyle name="ÅëÈ­ [0]_¼­½ÄÃ¼01" xfId="1780"/>
    <cellStyle name="AeE­ [0]_¼­½AA¼01_CTR INR LWR" xfId="1781"/>
    <cellStyle name="ÅëÈ­ [0]_¼­½ÄÃ¼01_CTR INR LWR" xfId="1782"/>
    <cellStyle name="AeE­ [0]_¼­½AA¼01_DA085_070117_설변검토서_REINF A-FRT S_BELT HOLE 추가" xfId="1783"/>
    <cellStyle name="ÅëÈ­ [0]_¼­½ÄÃ¼01_DA085_070117_설변검토서_REINF A-FRT S_BELT HOLE 추가" xfId="1784"/>
    <cellStyle name="AeE­ [0]_¼­½AAI¶÷" xfId="1785"/>
    <cellStyle name="ÅëÈ­ [0]_¼­½ÄÀÏ¶÷" xfId="1786"/>
    <cellStyle name="AeE­ [0]_¼­½AAI¶÷_CTR INR LWR" xfId="1787"/>
    <cellStyle name="ÅëÈ­ [0]_¼­½ÄÀÏ¶÷_CTR INR LWR" xfId="1788"/>
    <cellStyle name="AeE­ [0]_¼­½AAI¶÷_DA085_070117_설변검토서_REINF A-FRT S_BELT HOLE 추가" xfId="1789"/>
    <cellStyle name="ÅëÈ­ [0]_¼­½ÄÀÏ¶÷_DA085_070117_설변검토서_REINF A-FRT S_BELT HOLE 추가" xfId="1790"/>
    <cellStyle name="AeE­ [0]_¼oAOCaA¤½A≫o " xfId="1791"/>
    <cellStyle name="ÅëÈ­ [0]_¾ç½Ä1" xfId="1792"/>
    <cellStyle name="AeE­ [0]_¾c½A2" xfId="1793"/>
    <cellStyle name="ÅëÈ­ [0]_¾ç½Ä2" xfId="1794"/>
    <cellStyle name="AeE­ [0]_¾c½A2_CTR INR LWR" xfId="1795"/>
    <cellStyle name="ÅëÈ­ [0]_¾ç½Ä2_CTR INR LWR" xfId="1796"/>
    <cellStyle name="AeE­ [0]_¾c½A2_DA085_070117_설변검토서_REINF A-FRT S_BELT HOLE 추가" xfId="1797"/>
    <cellStyle name="ÅëÈ­ [0]_¾ç½Ä2_DA085_070117_설변검토서_REINF A-FRT S_BELT HOLE 추가" xfId="1798"/>
    <cellStyle name="AeE­ [0]_¾c½A3" xfId="1799"/>
    <cellStyle name="ÅëÈ­ [0]_¾ç½Ä3" xfId="1800"/>
    <cellStyle name="AeE­ [0]_¾c½A3_CTR INR LWR" xfId="1801"/>
    <cellStyle name="ÅëÈ­ [0]_¾ç½Ä3_CTR INR LWR" xfId="1802"/>
    <cellStyle name="AeE­ [0]_¾c½A3_DA085_070117_설변검토서_REINF A-FRT S_BELT HOLE 추가" xfId="1803"/>
    <cellStyle name="ÅëÈ­ [0]_¾ç½Ä3_DA085_070117_설변검토서_REINF A-FRT S_BELT HOLE 추가" xfId="1804"/>
    <cellStyle name="AeE­ [0]_1.±a¾EA≫Ao" xfId="1805"/>
    <cellStyle name="ÅëÈ­ [0]_1.±â¾ÈÁö" xfId="1806"/>
    <cellStyle name="AeE­ [0]_10.¹R¼­A³¸R" xfId="1807"/>
    <cellStyle name="ÅëÈ­ [0]_14.¹®¼­¸ñ·Ï" xfId="1808"/>
    <cellStyle name="AeE­ [0]_14.¹R¼­¸n·I" xfId="1809"/>
    <cellStyle name="ÅëÈ­ [0]_19.¼­½Äµî·Ï´ëÀå" xfId="1810"/>
    <cellStyle name="AeE­ [0]_19.¼­½Aμi·I´eAa" xfId="1811"/>
    <cellStyle name="ÅëÈ­ [0]_1TÇ°ÀÇ" xfId="1812"/>
    <cellStyle name="AeE­ [0]_2.´e¿U½ACa" xfId="1813"/>
    <cellStyle name="ÅëÈ­ [0]_2.´ë¿Ü½ÃÇà" xfId="1814"/>
    <cellStyle name="AeE­ [0]_21.¿­¶÷Ao" xfId="1815"/>
    <cellStyle name="ÅëÈ­ [0]_21.¿­¶÷Áõ" xfId="1816"/>
    <cellStyle name="AeE­ [0]_21.¿­¶÷Ao_CTR INR LWR" xfId="1817"/>
    <cellStyle name="ÅëÈ­ [0]_21.¿­¶÷Áõ_CTR INR LWR" xfId="1818"/>
    <cellStyle name="AeE­ [0]_21.¿­¶÷Ao_DA085_070117_설변검토서_REINF A-FRT S_BELT HOLE 추가" xfId="1819"/>
    <cellStyle name="ÅëÈ­ [0]_21.¿­¶÷Áõ_DA085_070117_설변검토서_REINF A-FRT S_BELT HOLE 추가" xfId="1820"/>
    <cellStyle name="AeE­ [0]_22.¹R¼­¹YAa" xfId="1821"/>
    <cellStyle name="ÅëÈ­ [0]_3.´ë³»½ÃÇà" xfId="1822"/>
    <cellStyle name="AeE­ [0]_3.´e³≫½ACa" xfId="1823"/>
    <cellStyle name="ÅëÈ­ [0]_³»¿ë" xfId="1824"/>
    <cellStyle name="AeE­ [0]_³≫¿e" xfId="1825"/>
    <cellStyle name="ÅëÈ­ [0]_8.°£Çà´ëÀå" xfId="1826"/>
    <cellStyle name="AeE­ [0]_8.°￡Ca´eAa_CTR INR LWR" xfId="1827"/>
    <cellStyle name="ÅëÈ­ [0]_8.°£Çà´ëÀå_CTR INR LWR" xfId="1828"/>
    <cellStyle name="AeE­ [0]_8.°￡Ca´eAa_DA085_070117_설변검토서_REINF A-FRT S_BELT HOLE 추가" xfId="1829"/>
    <cellStyle name="ÅëÈ­ [0]_8.°£Çà´ëÀå_DA085_070117_설변검토서_REINF A-FRT S_BELT HOLE 추가" xfId="1830"/>
    <cellStyle name="AeE­ [0]_8.°￡Ca¹°°u¸R´eAa" xfId="1831"/>
    <cellStyle name="ÅëÈ­ [0]_9" xfId="1832"/>
    <cellStyle name="AeE­ [0]_9.A￠¼oAI" xfId="1833"/>
    <cellStyle name="ÅëÈ­ [0]_9.Á¢¼öÀÎ" xfId="1834"/>
    <cellStyle name="AeE­ [0]_9.A￠¼oAI_CTR INR LWR" xfId="1835"/>
    <cellStyle name="ÅëÈ­ [0]_9.Á¢¼öÀÎ_CTR INR LWR" xfId="1836"/>
    <cellStyle name="AeE­ [0]_9.A￠¼oAI_DA085_070117_설변검토서_REINF A-FRT S_BELT HOLE 추가" xfId="1837"/>
    <cellStyle name="ÅëÈ­ [0]_9.Á¢¼öÀÎ_DA085_070117_설변검토서_REINF A-FRT S_BELT HOLE 추가" xfId="1838"/>
    <cellStyle name="AeE­ [0]_96°eE¹ " xfId="1839"/>
    <cellStyle name="ÅëÈ­ [0]_96°èÈ¹ " xfId="1840"/>
    <cellStyle name="AeE­ [0]_97?aµµ CA·IA§?® CoE?" xfId="1841"/>
    <cellStyle name="ÅëÈ­ [0]_97³âµµ ÇÁ·ÎÁ§Æ® ÇöÈ²" xfId="1842"/>
    <cellStyle name="AeE­ [0]_A?·®?iCa" xfId="1843"/>
    <cellStyle name="ÅëÈ­ [0]_À¯Çüº°ÀüÃ¼(¿ï»ê°øÀå)  " xfId="1844"/>
    <cellStyle name="AeE­ [0]_AaCI?aA " xfId="1845"/>
    <cellStyle name="ÅëÈ­ [0]_ÃâÇÏ¿äÃ»" xfId="1846"/>
    <cellStyle name="AeE­ [0]_AI¿ø¹× A¶A÷(96.5.2.) " xfId="1847"/>
    <cellStyle name="ÅëÈ­ [0]_ÀÎ¿ø¹× Á¶Á÷(96.5.2.) " xfId="1848"/>
    <cellStyle name="AeE­ [0]_AIAa±O°Y" xfId="1849"/>
    <cellStyle name="ÅëÈ­ [0]_ÀÎÀå±Ô°Ý" xfId="1850"/>
    <cellStyle name="AeE­ [0]_AIAa±O°Y_CTR INR LWR" xfId="1851"/>
    <cellStyle name="ÅëÈ­ [0]_ÀÎÀå±Ô°Ý_CTR INR LWR" xfId="1852"/>
    <cellStyle name="AeE­ [0]_AIAa±O°Y_DA085_070117_설변검토서_REINF A-FRT S_BELT HOLE 추가" xfId="1853"/>
    <cellStyle name="ÅëÈ­ [0]_ÀÎÀå±Ô°Ý_DA085_070117_설변검토서_REINF A-FRT S_BELT HOLE 추가" xfId="1854"/>
    <cellStyle name="AeE­ [0]_AN°yC￥ " xfId="1855"/>
    <cellStyle name="ÅëÈ­ [0]_ÁÖ°£¾÷¹«º¸°í¾ç½Ä" xfId="1856"/>
    <cellStyle name="AeE­ [0]_CLAIM1" xfId="1857"/>
    <cellStyle name="ÅëÈ­ [0]_CLAIM1" xfId="1858"/>
    <cellStyle name="AeE­ [0]_CLAIM1_Копия 20100819_Updated Material_Austem (3)" xfId="1859"/>
    <cellStyle name="ÅëÈ­ [0]_CLAIM1_Копия 20100819_Updated Material_Austem (3)" xfId="1860"/>
    <cellStyle name="AeE­ [0]_CLAIM1_Копия Денежные потоки" xfId="1861"/>
    <cellStyle name="ÅëÈ­ [0]_CLAIM1_Копия Денежные потоки" xfId="1862"/>
    <cellStyle name="AeE­ [0]_CLAIM1_Таблицы" xfId="1863"/>
    <cellStyle name="ÅëÈ­ [0]_CLAIM1_Таблицы" xfId="1864"/>
    <cellStyle name="AeE­ [0]_Co??±?A " xfId="1865"/>
    <cellStyle name="ÅëÈ­ [0]_Çö¾÷±³À°" xfId="1866"/>
    <cellStyle name="AeE­ [0]_CODE" xfId="1867"/>
    <cellStyle name="ÅëÈ­ [0]_CODE" xfId="1868"/>
    <cellStyle name="AeE­ [0]_CODE (2)" xfId="1869"/>
    <cellStyle name="ÅëÈ­ [0]_CODE (2)" xfId="1870"/>
    <cellStyle name="AeE­ [0]_CODE (2)_CTR INR LWR" xfId="1871"/>
    <cellStyle name="ÅëÈ­ [0]_CODE (2)_CTR INR LWR" xfId="1872"/>
    <cellStyle name="AeE­ [0]_CODE (2)_Копия 20100819_Updated Material_Austem (3)" xfId="1873"/>
    <cellStyle name="ÅëÈ­ [0]_CODE (2)_Копия 20100819_Updated Material_Austem (3)" xfId="1874"/>
    <cellStyle name="AeE­ [0]_CODE (2)_Копия Денежные потоки" xfId="1875"/>
    <cellStyle name="ÅëÈ­ [0]_CODE (2)_Копия Денежные потоки" xfId="1876"/>
    <cellStyle name="AeE­ [0]_CODE (2)_Таблицы" xfId="1877"/>
    <cellStyle name="ÅëÈ­ [0]_CODE (2)_Таблицы" xfId="1878"/>
    <cellStyle name="AeE­ [0]_CODE_CTR INR LWR" xfId="1879"/>
    <cellStyle name="ÅëÈ­ [0]_CODE_CTR INR LWR" xfId="1880"/>
    <cellStyle name="AeE­ [0]_CODE_DA085_070117_설변검토서_REINF A-FRT S_BELT HOLE 추가" xfId="1881"/>
    <cellStyle name="ÅëÈ­ [0]_CODE_DA085_070117_설변검토서_REINF A-FRT S_BELT HOLE 추가" xfId="1882"/>
    <cellStyle name="AeE­ [0]_CODE_Копия 20100819_Updated Material_Austem (3)" xfId="1883"/>
    <cellStyle name="ÅëÈ­ [0]_CODE_Копия 20100819_Updated Material_Austem (3)" xfId="1884"/>
    <cellStyle name="AeE­ [0]_CODE_Копия Денежные потоки" xfId="1885"/>
    <cellStyle name="ÅëÈ­ [0]_CODE_Копия Денежные потоки" xfId="1886"/>
    <cellStyle name="AeE­ [0]_CODE_Таблицы" xfId="1887"/>
    <cellStyle name="ÅëÈ­ [0]_CODE_Таблицы" xfId="1888"/>
    <cellStyle name="AeE­ [0]_CTR INR LWR" xfId="1889"/>
    <cellStyle name="ÅëÈ­ [0]_Çù±â" xfId="1890"/>
    <cellStyle name="AeE­ [0]_CuA¶Au" xfId="1891"/>
    <cellStyle name="ÅëÈ­ [0]_ÇùÁ¶Àü" xfId="1892"/>
    <cellStyle name="AeE­ [0]_CuA¶Au_laroux" xfId="1893"/>
    <cellStyle name="ÅëÈ­ [0]_ÇùÁ¶Àü_laroux" xfId="1894"/>
    <cellStyle name="AeE­ [0]_CuA¶Au_Копия Денежные потоки" xfId="1895"/>
    <cellStyle name="ÅëÈ­ [0]_ÇùÁ¶Àü_Копия Денежные потоки" xfId="1896"/>
    <cellStyle name="AeE­ [0]_CuA¶Au_Таблицы" xfId="1897"/>
    <cellStyle name="ÅëÈ­ [0]_ÇùÁ¶Àü_Таблицы" xfId="1898"/>
    <cellStyle name="AeE­ [0]_DA085_070117_설변검토서_REINF A-FRT S_BELT HOLE 추가" xfId="1899"/>
    <cellStyle name="ÅëÈ­ [0]_FAX¾ç½Ä" xfId="1900"/>
    <cellStyle name="AeE­ [0]_FLOW" xfId="1901"/>
    <cellStyle name="ÅëÈ­ [0]_FLOW" xfId="1902"/>
    <cellStyle name="AeE­ [0]_FLOW_Копия 20100819_Updated Material_Austem (3)" xfId="1903"/>
    <cellStyle name="ÅëÈ­ [0]_FLOW_Копия 20100819_Updated Material_Austem (3)" xfId="1904"/>
    <cellStyle name="AeE­ [0]_GT-10E?¶??i?U" xfId="1905"/>
    <cellStyle name="ÅëÈ­ [0]_GT-10È¸¶÷¸í´Ü" xfId="1906"/>
    <cellStyle name="AeE­ [0]_HW &amp; SW?n±?" xfId="1907"/>
    <cellStyle name="ÅëÈ­ [0]_HW &amp; SWºñ±³" xfId="1908"/>
    <cellStyle name="AeE­ [0]_INQUIRY ¿μ¾÷AßAø " xfId="1909"/>
    <cellStyle name="ÅëÈ­ [0]_laroux" xfId="1910"/>
    <cellStyle name="AeE­ [0]_laroux_1" xfId="1911"/>
    <cellStyle name="ÅëÈ­ [0]_laroux_1" xfId="1912"/>
    <cellStyle name="AeE­ [0]_laroux_1_CTR INR LWR" xfId="1913"/>
    <cellStyle name="ÅëÈ­ [0]_laroux_1_CTR INR LWR" xfId="1914"/>
    <cellStyle name="AeE­ [0]_laroux_1_DA085_070117_설변검토서_REINF A-FRT S_BELT HOLE 추가" xfId="1915"/>
    <cellStyle name="ÅëÈ­ [0]_laroux_1_DA085_070117_설변검토서_REINF A-FRT S_BELT HOLE 추가" xfId="1916"/>
    <cellStyle name="AeE­ [0]_laroux_1_laroux" xfId="1917"/>
    <cellStyle name="ÅëÈ­ [0]_laroux_1_laroux" xfId="1918"/>
    <cellStyle name="AeE­ [0]_laroux_1_laroux_CTR INR LWR" xfId="1919"/>
    <cellStyle name="ÅëÈ­ [0]_laroux_1_laroux_CTR INR LWR" xfId="1920"/>
    <cellStyle name="AeE­ [0]_laroux_1_laroux_DA085_070117_설변검토서_REINF A-FRT S_BELT HOLE 추가" xfId="1921"/>
    <cellStyle name="ÅëÈ­ [0]_laroux_1_laroux_DA085_070117_설변검토서_REINF A-FRT S_BELT HOLE 추가" xfId="1922"/>
    <cellStyle name="AeE­ [0]_laroux_1_Копия Денежные потоки" xfId="1923"/>
    <cellStyle name="ÅëÈ­ [0]_laroux_1_Копия Денежные потоки" xfId="1924"/>
    <cellStyle name="AeE­ [0]_laroux_1_Таблицы" xfId="1925"/>
    <cellStyle name="ÅëÈ­ [0]_laroux_1_Таблицы" xfId="1926"/>
    <cellStyle name="AeE­ [0]_M105CDT " xfId="1927"/>
    <cellStyle name="ÅëÈ­ [0]_MTG1" xfId="1928"/>
    <cellStyle name="AeE­ [0]_MTG2 (2)" xfId="1929"/>
    <cellStyle name="ÅëÈ­ [0]_MTG2 (2)" xfId="1930"/>
    <cellStyle name="AeE­ [0]_MTG2 (2)_Копия 20100819_Updated Material_Austem (3)" xfId="1931"/>
    <cellStyle name="ÅëÈ­ [0]_MTG2 (2)_Копия 20100819_Updated Material_Austem (3)" xfId="1932"/>
    <cellStyle name="AeE­ [0]_MTG2 (2)_Копия Денежные потоки" xfId="1933"/>
    <cellStyle name="ÅëÈ­ [0]_MTG2 (2)_Копия Денежные потоки" xfId="1934"/>
    <cellStyle name="AeE­ [0]_MTG2 (2)_Таблицы" xfId="1935"/>
    <cellStyle name="ÅëÈ­ [0]_MTG2 (2)_Таблицы" xfId="1936"/>
    <cellStyle name="AeE­ [0]_MTG7" xfId="1937"/>
    <cellStyle name="ÅëÈ­ [0]_MTG7" xfId="1938"/>
    <cellStyle name="AeE­ [0]_MTG7_Копия 20100819_Updated Material_Austem (3)" xfId="1939"/>
    <cellStyle name="ÅëÈ­ [0]_MTG7_Копия 20100819_Updated Material_Austem (3)" xfId="1940"/>
    <cellStyle name="AeE­ [0]_MTG7_Копия Денежные потоки" xfId="1941"/>
    <cellStyle name="ÅëÈ­ [0]_MTG7_Копия Денежные потоки" xfId="1942"/>
    <cellStyle name="AeE­ [0]_MTG7_Таблицы" xfId="1943"/>
    <cellStyle name="ÅëÈ­ [0]_MTG7_Таблицы" xfId="1944"/>
    <cellStyle name="AeE­ [0]_ºÐ·u±a01" xfId="1945"/>
    <cellStyle name="ÅëÈ­ [0]_ºÐ·ù±â01" xfId="1946"/>
    <cellStyle name="AeE­ [0]_ºÐ·u±a01_CTR INR LWR" xfId="1947"/>
    <cellStyle name="ÅëÈ­ [0]_ºÐ·ù±â01_CTR INR LWR" xfId="1948"/>
    <cellStyle name="AeE­ [0]_ºÐ·u±a01_DA085_070117_설변검토서_REINF A-FRT S_BELT HOLE 추가" xfId="1949"/>
    <cellStyle name="ÅëÈ­ [0]_ºÐ·ù±â01_DA085_070117_설변검토서_REINF A-FRT S_BELT HOLE 추가" xfId="1950"/>
    <cellStyle name="AeE­ [0]_ºÐ·u±a02" xfId="1951"/>
    <cellStyle name="ÅëÈ­ [0]_ºÐ·ù±â02" xfId="1952"/>
    <cellStyle name="AeE­ [0]_ºÐ·u±a02_CTR INR LWR" xfId="1953"/>
    <cellStyle name="ÅëÈ­ [0]_ºÐ·ù±â02_CTR INR LWR" xfId="1954"/>
    <cellStyle name="AeE­ [0]_ºÐ·u±a02_DA085_070117_설변검토서_REINF A-FRT S_BELT HOLE 추가" xfId="1955"/>
    <cellStyle name="ÅëÈ­ [0]_ºÐ·ù±â02_DA085_070117_설변검토서_REINF A-FRT S_BELT HOLE 추가" xfId="1956"/>
    <cellStyle name="AeE­ [0]_ºÐ·u±a03" xfId="1957"/>
    <cellStyle name="ÅëÈ­ [0]_ºÐ·ù±â03" xfId="1958"/>
    <cellStyle name="AeE­ [0]_ºÐ·u±a03_DA085_070117_설변검토서_REINF A-FRT S_BELT HOLE 추가" xfId="1959"/>
    <cellStyle name="ÅëÈ­ [0]_ºÐ·ù±â03_DA085_070117_설변검토서_REINF A-FRT S_BELT HOLE 추가" xfId="1960"/>
    <cellStyle name="AeE­ [0]_ºÐ·u±aAØ" xfId="1961"/>
    <cellStyle name="ÅëÈ­ [0]_ºÐ·ù±âÁØ" xfId="1962"/>
    <cellStyle name="AeE­ [0]_ºÐ·u±aAØ_CTR INR LWR" xfId="1963"/>
    <cellStyle name="ÅëÈ­ [0]_ºÐ·ù±âÁØ_CTR INR LWR" xfId="1964"/>
    <cellStyle name="AeE­ [0]_ºÐ·u±aAØ_DA085_070117_설변검토서_REINF A-FRT S_BELT HOLE 추가" xfId="1965"/>
    <cellStyle name="ÅëÈ­ [0]_ºÐ·ù±âÁØ_DA085_070117_설변검토서_REINF A-FRT S_BELT HOLE 추가" xfId="1966"/>
    <cellStyle name="AeE­ [0]_ºÐ·u±aE￡" xfId="1967"/>
    <cellStyle name="ÅëÈ­ [0]_ºÐ·ù±âÈ£" xfId="1968"/>
    <cellStyle name="AeE­ [0]_ºÐ·u±aE￡_금형견적" xfId="1969"/>
    <cellStyle name="ÅëÈ­ [0]_Sheet1" xfId="1970"/>
    <cellStyle name="AeE­ [0]_Sheet4" xfId="1971"/>
    <cellStyle name="ÅëÈ­ [0]_Sheet4" xfId="1972"/>
    <cellStyle name="AeE­ [0]_Sheet4_Копия Денежные потоки" xfId="1973"/>
    <cellStyle name="ÅëÈ­ [0]_Sheet4_Копия Денежные потоки" xfId="1974"/>
    <cellStyle name="AeE­ [0]_Sheet4_Таблицы" xfId="1975"/>
    <cellStyle name="ÅëÈ­ [0]_Sheet4_Таблицы" xfId="1976"/>
    <cellStyle name="AeE­ [0]_Копия Денежные потоки" xfId="1977"/>
    <cellStyle name="ÅëÈ­ [0]_Копия Денежные потоки" xfId="1978"/>
    <cellStyle name="AeE­ [0]_Таблицы" xfId="1979"/>
    <cellStyle name="ÅëÈ­ [0]_Таблицы" xfId="1980"/>
    <cellStyle name="AeE??????n_??A???" xfId="1981"/>
    <cellStyle name="AeE????C?" xfId="1982"/>
    <cellStyle name="AeE???A???" xfId="1983"/>
    <cellStyle name="AeE???o 4DR NB PHASE I ACT " xfId="1984"/>
    <cellStyle name="AeE???o 4DR NB PHASE I ACT_??o 4DR NB PHASE I ACT " xfId="1985"/>
    <cellStyle name="AeE??a???" xfId="1986"/>
    <cellStyle name="AeE??a도??" xfId="1987"/>
    <cellStyle name="AeE??C??PL " xfId="1988"/>
    <cellStyle name="AeE??e?iAaCI?aA?" xfId="1989"/>
    <cellStyle name="AeE??촃??갬췆aCI? " xfId="1990"/>
    <cellStyle name="AeE?[0]_??A???" xfId="1991"/>
    <cellStyle name="AeE?98?A??(2)_98?a???" xfId="1992"/>
    <cellStyle name="AeE?98?a???" xfId="1993"/>
    <cellStyle name="AeE?98?a도??" xfId="1994"/>
    <cellStyle name="AeE?A???I1? CoE? " xfId="1995"/>
    <cellStyle name="AeE?A???iCa_?e?iAaCI?aA?" xfId="1996"/>
    <cellStyle name="AeE?A?량?iCa_?e?iAaCI?aA?" xfId="1997"/>
    <cellStyle name="AeE?AaCI?aA " xfId="1998"/>
    <cellStyle name="AeE?AoAUAy?C? " xfId="1999"/>
    <cellStyle name="AeE?AoAUAy캿C? " xfId="2000"/>
    <cellStyle name="AeE?A쪨??I1컐 CoE? " xfId="2001"/>
    <cellStyle name="AeE?C?Ao_AoAUAy?C? " xfId="2002"/>
    <cellStyle name="AeE?Co???A " xfId="2003"/>
    <cellStyle name="AeE?F006-1A? " xfId="2004"/>
    <cellStyle name="AeE?F008-1A?  " xfId="2005"/>
    <cellStyle name="AeE?INQUIRY ???A?Ao " xfId="2006"/>
    <cellStyle name="AeE?T-100 ??o 4DR NB PHASE I " xfId="2007"/>
    <cellStyle name="AeE?T-100 AI?YAo?? TIMING " xfId="2008"/>
    <cellStyle name="AeE?V10 VARIATION MODEL SOP TIMING " xfId="2009"/>
    <cellStyle name="AeE?컐?췈??n_??A???" xfId="2010"/>
    <cellStyle name="AeE?컐퇢C琉n_업A씌?" xfId="2011"/>
    <cellStyle name="AeE?큖퓁AaCI풹A? " xfId="2012"/>
    <cellStyle name="AeE?퍈팫캻C?" xfId="2013"/>
    <cellStyle name="AeE­_          " xfId="2014"/>
    <cellStyle name="ÅëÈ­_!!!GO" xfId="2015"/>
    <cellStyle name="AeE­_???«??Aa" xfId="2016"/>
    <cellStyle name="ÅëÈ­_´ë¿ìÃâÇÏ¿äÃ» " xfId="2017"/>
    <cellStyle name="AeE­_´e¿iAaCI¿aA≫ " xfId="2018"/>
    <cellStyle name="ÅëÈ­_¿ù°£" xfId="2019"/>
    <cellStyle name="AeE­_¿u°￡_laroux" xfId="2020"/>
    <cellStyle name="ÅëÈ­_¿ù°£_laroux" xfId="2021"/>
    <cellStyle name="AeE­_±aE??CLAN(AuA¦A¶°C)" xfId="2022"/>
    <cellStyle name="ÅëÈ­_±âÈ¹½ÇLAN(ÀüÁ¦Á¶°Ç)" xfId="2023"/>
    <cellStyle name="AeE­_±e?µ±?" xfId="2024"/>
    <cellStyle name="ÅëÈ­_±è¿µ±æ" xfId="2025"/>
    <cellStyle name="AeE­_±OA¤C￥Ao" xfId="2026"/>
    <cellStyle name="ÅëÈ­_±ÔÁ¤Ç¥Áö" xfId="2027"/>
    <cellStyle name="AeE­_±OA¤C￥Ao_CTR INR LWR" xfId="2028"/>
    <cellStyle name="ÅëÈ­_±ÔÁ¤Ç¥Áö_CTR INR LWR" xfId="2029"/>
    <cellStyle name="AeE­_±OA¤C￥Ao_DA085_070117_설변검토서_REINF A-FRT S_BELT HOLE 추가" xfId="2030"/>
    <cellStyle name="ÅëÈ­_»çÀ¯¾ç½Ä" xfId="2031"/>
    <cellStyle name="AeE­_≫cA?¾c½A" xfId="2032"/>
    <cellStyle name="ÅëÈ­_°³¼± ¿î¿µ¾È" xfId="2033"/>
    <cellStyle name="AeE­_°u?®A?AOLABEL" xfId="2034"/>
    <cellStyle name="ÅëÈ­_°ü¸®Ã¥ÀÓLABEL" xfId="2035"/>
    <cellStyle name="AeE­_¼­½AA¼°e_CTR INR LWR" xfId="2036"/>
    <cellStyle name="ÅëÈ­_¼­½ÄÃ¼°è_CTR INR LWR" xfId="2037"/>
    <cellStyle name="AeE­_¼­½AA¼°e_DA085_070117_설변검토서_REINF A-FRT S_BELT HOLE 추가" xfId="2038"/>
    <cellStyle name="ÅëÈ­_¼­½ÄÃ¼°è_DA085_070117_설변검토서_REINF A-FRT S_BELT HOLE 추가" xfId="2039"/>
    <cellStyle name="AeE­_¼­½AA¼01" xfId="2040"/>
    <cellStyle name="ÅëÈ­_¼­½ÄÃ¼01" xfId="2041"/>
    <cellStyle name="AeE­_¼­½AA¼01_CTR INR LWR" xfId="2042"/>
    <cellStyle name="ÅëÈ­_¼­½ÄÃ¼01_DA085_070117_설변검토서_REINF A-FRT S_BELT HOLE 추가" xfId="2043"/>
    <cellStyle name="AeE­_¼­½AAI¶÷" xfId="2044"/>
    <cellStyle name="ÅëÈ­_¼­½ÄÀÏ¶÷" xfId="2045"/>
    <cellStyle name="AeE­_¼­½AAI¶÷_CTR INR LWR" xfId="2046"/>
    <cellStyle name="ÅëÈ­_¼­½ÄÀÏ¶÷_CTR INR LWR" xfId="2047"/>
    <cellStyle name="AeE­_¼­½AAI¶÷_DA085_070117_설변검토서_REINF A-FRT S_BELT HOLE 추가" xfId="2048"/>
    <cellStyle name="ÅëÈ­_¼­½ÄÀÏ¶÷_DA085_070117_설변검토서_REINF A-FRT S_BELT HOLE 추가" xfId="2049"/>
    <cellStyle name="AeE­_¼oAOCaA¤½A≫o " xfId="2050"/>
    <cellStyle name="ÅëÈ­_¾ç½Ä2" xfId="2051"/>
    <cellStyle name="AeE­_¾c½A2_CTR INR LWR" xfId="2052"/>
    <cellStyle name="ÅëÈ­_¾ç½Ä2_CTR INR LWR" xfId="2053"/>
    <cellStyle name="AeE­_¾c½A2_DA085_070117_설변검토서_REINF A-FRT S_BELT HOLE 추가" xfId="2054"/>
    <cellStyle name="ÅëÈ­_¾ç½Ä2_DA085_070117_설변검토서_REINF A-FRT S_BELT HOLE 추가" xfId="2055"/>
    <cellStyle name="AeE­_¾c½A3" xfId="2056"/>
    <cellStyle name="ÅëÈ­_¾ç½Ä3" xfId="2057"/>
    <cellStyle name="AeE­_¾c½A3_CTR INR LWR" xfId="2058"/>
    <cellStyle name="ÅëÈ­_¾ç½Ä3_CTR INR LWR" xfId="2059"/>
    <cellStyle name="AeE­_¾c½A3_DA085_070117_설변검토서_REINF A-FRT S_BELT HOLE 추가" xfId="2060"/>
    <cellStyle name="ÅëÈ­_¾ç½Ä3_DA085_070117_설변검토서_REINF A-FRT S_BELT HOLE 추가" xfId="2061"/>
    <cellStyle name="AeE­_1.±a¾EA≫Ao" xfId="2062"/>
    <cellStyle name="ÅëÈ­_1.±â¾ÈÁö" xfId="2063"/>
    <cellStyle name="AeE­_10.¹R¼­A³¸R" xfId="2064"/>
    <cellStyle name="ÅëÈ­_14.¹®¼­¸ñ·Ï" xfId="2065"/>
    <cellStyle name="AeE­_14.¹R¼­¸n·I" xfId="2066"/>
    <cellStyle name="ÅëÈ­_19.¼­½Äµî·Ï´ëÀå" xfId="2067"/>
    <cellStyle name="AeE­_19.¼­½Aμi·I´eAa" xfId="2068"/>
    <cellStyle name="ÅëÈ­_2.´ë¿Ü½ÃÇà" xfId="2069"/>
    <cellStyle name="AeE­_21.¿­¶÷Ao" xfId="2070"/>
    <cellStyle name="ÅëÈ­_21.¿­¶÷Áõ" xfId="2071"/>
    <cellStyle name="AeE­_21.¿­¶÷Ao_CTR INR LWR" xfId="2072"/>
    <cellStyle name="ÅëÈ­_21.¿­¶÷Áõ_CTR INR LWR" xfId="2073"/>
    <cellStyle name="AeE­_21.¿­¶÷Ao_DA085_070117_설변검토서_REINF A-FRT S_BELT HOLE 추가" xfId="2074"/>
    <cellStyle name="ÅëÈ­_21.¿­¶÷Áõ_DA085_070117_설변검토서_REINF A-FRT S_BELT HOLE 추가" xfId="2075"/>
    <cellStyle name="AeE­_22.¹R¼­¹YAa" xfId="2076"/>
    <cellStyle name="ÅëÈ­_3.´ë³»½ÃÇà" xfId="2077"/>
    <cellStyle name="AeE­_3.´e³≫½ACa" xfId="2078"/>
    <cellStyle name="ÅëÈ­_³»¿ë" xfId="2079"/>
    <cellStyle name="AeE­_³≫¿e" xfId="2080"/>
    <cellStyle name="ÅëÈ­_8.°£Çà´ëÀå_CTR INR LWR" xfId="2081"/>
    <cellStyle name="AeE­_8.°￡Ca´eAa_DA085_070117_설변검토서_REINF A-FRT S_BELT HOLE 추가" xfId="2082"/>
    <cellStyle name="ÅëÈ­_8.°£Çà´ëÀå_DA085_070117_설변검토서_REINF A-FRT S_BELT HOLE 추가" xfId="2083"/>
    <cellStyle name="AeE­_8.°￡Ca¹°°u¸R´eAa" xfId="2084"/>
    <cellStyle name="ÅëÈ­_9" xfId="2085"/>
    <cellStyle name="AeE­_9.A￠¼oAI" xfId="2086"/>
    <cellStyle name="ÅëÈ­_9.Á¢¼öÀÎ" xfId="2087"/>
    <cellStyle name="AeE­_9.A￠¼oAI_CTR INR LWR" xfId="2088"/>
    <cellStyle name="ÅëÈ­_9.Á¢¼öÀÎ_CTR INR LWR" xfId="2089"/>
    <cellStyle name="AeE­_9.A￠¼oAI_DA085_070117_설변검토서_REINF A-FRT S_BELT HOLE 추가" xfId="2090"/>
    <cellStyle name="ÅëÈ­_9.Á¢¼öÀÎ_DA085_070117_설변검토서_REINF A-FRT S_BELT HOLE 추가" xfId="2091"/>
    <cellStyle name="AeE­_96°eE¹ " xfId="2092"/>
    <cellStyle name="ÅëÈ­_96°èÈ¹ " xfId="2093"/>
    <cellStyle name="AeE­_97?aµµ CA·IA§?® CoE?" xfId="2094"/>
    <cellStyle name="ÅëÈ­_97³âµµ ÇÁ·ÎÁ§Æ® ÇöÈ²" xfId="2095"/>
    <cellStyle name="AeE­_A?·®?iCa" xfId="2096"/>
    <cellStyle name="ÅëÈ­_À¯Çüº°ÀüÃ¼(¿ï»ê°øÀå)  " xfId="2097"/>
    <cellStyle name="AeE­_AaCI?aA " xfId="2098"/>
    <cellStyle name="ÅëÈ­_ÃâÇÏ¿äÃ»" xfId="2099"/>
    <cellStyle name="AeE­_AI¿ø¹× A¶A÷(96.5.2.) " xfId="2100"/>
    <cellStyle name="ÅëÈ­_ÀÎ¿ø¹× Á¶Á÷(96.5.2.) " xfId="2101"/>
    <cellStyle name="AeE­_AIAa±O°Y" xfId="2102"/>
    <cellStyle name="ÅëÈ­_ÀÎÀå±Ô°Ý" xfId="2103"/>
    <cellStyle name="AeE­_AIAa±O°Y_CTR INR LWR" xfId="2104"/>
    <cellStyle name="ÅëÈ­_ÀÎÀå±Ô°Ý_CTR INR LWR" xfId="2105"/>
    <cellStyle name="AeE­_AIAa±O°Y_DA085_070117_설변검토서_REINF A-FRT S_BELT HOLE 추가" xfId="2106"/>
    <cellStyle name="ÅëÈ­_ÀÎÀå±Ô°Ý_DA085_070117_설변검토서_REINF A-FRT S_BELT HOLE 추가" xfId="2107"/>
    <cellStyle name="AeE­_AN°yC￥ " xfId="2108"/>
    <cellStyle name="ÅëÈ­_ÃÑ°ýÇ¥ " xfId="2109"/>
    <cellStyle name="AeE­_AO°????«??°i?c?A" xfId="2110"/>
    <cellStyle name="ÅëÈ­_ÁÖ°£¾÷¹«º¸°í¾ç½Ä" xfId="2111"/>
    <cellStyle name="AeE­_CLAIM1" xfId="2112"/>
    <cellStyle name="ÅëÈ­_CLAIM1" xfId="2113"/>
    <cellStyle name="AeE­_CLAIM1_Копия 20100819_Updated Material_Austem (3)" xfId="2114"/>
    <cellStyle name="ÅëÈ­_CLAIM1_Копия 20100819_Updated Material_Austem (3)" xfId="2115"/>
    <cellStyle name="AeE­_CLAIM1_Копия Денежные потоки" xfId="2116"/>
    <cellStyle name="ÅëÈ­_CLAIM1_Копия Денежные потоки" xfId="2117"/>
    <cellStyle name="AeE­_CLAIM1_Таблицы" xfId="2118"/>
    <cellStyle name="ÅëÈ­_CLAIM1_Таблицы" xfId="2119"/>
    <cellStyle name="AeE­_Co??±?A " xfId="2120"/>
    <cellStyle name="ÅëÈ­_Çö¾÷±³À°" xfId="2121"/>
    <cellStyle name="AeE­_CODE" xfId="2122"/>
    <cellStyle name="ÅëÈ­_CODE" xfId="2123"/>
    <cellStyle name="AeE­_CODE (2)" xfId="2124"/>
    <cellStyle name="ÅëÈ­_CODE (2)" xfId="2125"/>
    <cellStyle name="AeE­_CODE (2)_CTR INR LWR" xfId="2126"/>
    <cellStyle name="ÅëÈ­_CODE (2)_CTR INR LWR" xfId="2127"/>
    <cellStyle name="AeE­_CODE (2)_DA085_070117_설변검토서_REINF A-FRT S_BELT HOLE 추가" xfId="2128"/>
    <cellStyle name="ÅëÈ­_CODE (2)_DA085_070117_설변검토서_REINF A-FRT S_BELT HOLE 추가" xfId="2129"/>
    <cellStyle name="AeE­_CODE (2)_Копия 20100819_Updated Material_Austem (3)" xfId="2130"/>
    <cellStyle name="ÅëÈ­_CODE (2)_Копия Денежные потоки" xfId="2131"/>
    <cellStyle name="AeE­_CODE_DA085_070117_설변검토서_REINF A-FRT S_BELT HOLE 추가" xfId="2132"/>
    <cellStyle name="ÅëÈ­_CODE_DA085_070117_설변검토서_REINF A-FRT S_BELT HOLE 추가" xfId="2133"/>
    <cellStyle name="AeE­_CODE_Копия 20100819_Updated Material_Austem (3)" xfId="2134"/>
    <cellStyle name="ÅëÈ­_CODE_Копия 20100819_Updated Material_Austem (3)" xfId="2135"/>
    <cellStyle name="AeE­_CTR INR LWR" xfId="2136"/>
    <cellStyle name="ÅëÈ­_Çù±â" xfId="2137"/>
    <cellStyle name="AeE­_CuA¶Au" xfId="2138"/>
    <cellStyle name="ÅëÈ­_ÇùÁ¶Àü" xfId="2139"/>
    <cellStyle name="AeE­_CuA¶Au_laroux" xfId="2140"/>
    <cellStyle name="ÅëÈ­_ÇùÁ¶Àü_laroux" xfId="2141"/>
    <cellStyle name="AeE­_CuA¶Au_Копия Денежные потоки" xfId="2142"/>
    <cellStyle name="ÅëÈ­_ÇùÁ¶Àü_Копия Денежные потоки" xfId="2143"/>
    <cellStyle name="AeE­_CuA¶Au_Таблицы" xfId="2144"/>
    <cellStyle name="ÅëÈ­_ÇùÁ¶Àü_Таблицы" xfId="2145"/>
    <cellStyle name="AeE­_DA085_070117_설변검토서_REINF A-FRT S_BELT HOLE 추가" xfId="2146"/>
    <cellStyle name="ÅëÈ­_FAX¾ç½Ä" xfId="2147"/>
    <cellStyle name="AeE­_FLOW" xfId="2148"/>
    <cellStyle name="ÅëÈ­_FLOW" xfId="2149"/>
    <cellStyle name="AeE­_FLOW_Копия 20100819_Updated Material_Austem (3)" xfId="2150"/>
    <cellStyle name="ÅëÈ­_FLOW_Копия Денежные потоки" xfId="2151"/>
    <cellStyle name="AeE­_GT-10E?¶??i?U" xfId="2152"/>
    <cellStyle name="ÅëÈ­_GT-10È¸¶÷¸í´Ü" xfId="2153"/>
    <cellStyle name="AeE­_HW &amp; SW?n±?" xfId="2154"/>
    <cellStyle name="ÅëÈ­_HW &amp; SWºñ±³" xfId="2155"/>
    <cellStyle name="AeE­_INQUIRY ¿μ¾÷AßAø " xfId="2156"/>
    <cellStyle name="ÅëÈ­_laroux" xfId="2157"/>
    <cellStyle name="AeE­_laroux_1" xfId="2158"/>
    <cellStyle name="ÅëÈ­_laroux_1" xfId="2159"/>
    <cellStyle name="AeE­_laroux_1_CTR INR LWR" xfId="2160"/>
    <cellStyle name="ÅëÈ­_laroux_1_CTR INR LWR" xfId="2161"/>
    <cellStyle name="AeE­_laroux_1_DA085_070117_설변검토서_REINF A-FRT S_BELT HOLE 추가" xfId="2162"/>
    <cellStyle name="ÅëÈ­_laroux_1_DA085_070117_설변검토서_REINF A-FRT S_BELT HOLE 추가" xfId="2163"/>
    <cellStyle name="AeE­_laroux_1_laroux" xfId="2164"/>
    <cellStyle name="ÅëÈ­_laroux_1_laroux" xfId="2165"/>
    <cellStyle name="AeE­_laroux_1_laroux_CTR INR LWR" xfId="2166"/>
    <cellStyle name="ÅëÈ­_laroux_1_laroux_DA085_070117_설변검토서_REINF A-FRT S_BELT HOLE 추가" xfId="2167"/>
    <cellStyle name="AeE­_laroux_1_Копия Денежные потоки" xfId="2168"/>
    <cellStyle name="ÅëÈ­_laroux_1_Копия Денежные потоки" xfId="2169"/>
    <cellStyle name="AeE­_laroux_1_Таблицы" xfId="2170"/>
    <cellStyle name="ÅëÈ­_laroux_1_Таблицы" xfId="2171"/>
    <cellStyle name="AeE­_M105CDT " xfId="2172"/>
    <cellStyle name="ÅëÈ­_MTG1" xfId="2173"/>
    <cellStyle name="AeE­_MTG2 (2)" xfId="2174"/>
    <cellStyle name="ÅëÈ­_MTG2 (2)" xfId="2175"/>
    <cellStyle name="AeE­_MTG2 (2)_Копия 20100819_Updated Material_Austem (3)" xfId="2176"/>
    <cellStyle name="ÅëÈ­_MTG2 (2)_Копия 20100819_Updated Material_Austem (3)" xfId="2177"/>
    <cellStyle name="AeE­_MTG2 (2)_Копия Денежные потоки" xfId="2178"/>
    <cellStyle name="ÅëÈ­_MTG2 (2)_Копия Денежные потоки" xfId="2179"/>
    <cellStyle name="AeE­_MTG2 (2)_Таблицы" xfId="2180"/>
    <cellStyle name="ÅëÈ­_MTG2 (2)_Таблицы" xfId="2181"/>
    <cellStyle name="AeE­_MTG7" xfId="2182"/>
    <cellStyle name="ÅëÈ­_MTG7" xfId="2183"/>
    <cellStyle name="AeE­_MTG7_Копия 20100819_Updated Material_Austem (3)" xfId="2184"/>
    <cellStyle name="ÅëÈ­_MTG7_Копия 20100819_Updated Material_Austem (3)" xfId="2185"/>
    <cellStyle name="AeE­_MTG7_Копия Денежные потоки" xfId="2186"/>
    <cellStyle name="ÅëÈ­_MTG7_Копия Денежные потоки" xfId="2187"/>
    <cellStyle name="AeE­_MTG7_Таблицы" xfId="2188"/>
    <cellStyle name="ÅëÈ­_MTG7_Таблицы" xfId="2189"/>
    <cellStyle name="AeE­_º?°æ¹RA³" xfId="2190"/>
    <cellStyle name="ÅëÈ­_º¯°æ¹®Ã³" xfId="2191"/>
    <cellStyle name="AeE­_ºÐ·u±a01" xfId="2192"/>
    <cellStyle name="ÅëÈ­_ºÐ·ù±â01_CTR INR LWR" xfId="2193"/>
    <cellStyle name="AeE­_ºÐ·u±a01_DA085_070117_설변검토서_REINF A-FRT S_BELT HOLE 추가" xfId="2194"/>
    <cellStyle name="ÅëÈ­_ºÐ·ù±â01_DA085_070117_설변검토서_REINF A-FRT S_BELT HOLE 추가" xfId="2195"/>
    <cellStyle name="AeE­_ºÐ·u±a02" xfId="2196"/>
    <cellStyle name="ÅëÈ­_ºÐ·ù±â02" xfId="2197"/>
    <cellStyle name="AeE­_ºÐ·u±a02_CTR INR LWR" xfId="2198"/>
    <cellStyle name="ÅëÈ­_ºÐ·ù±â02_CTR INR LWR" xfId="2199"/>
    <cellStyle name="AeE­_ºÐ·u±a02_DA085_070117_설변검토서_REINF A-FRT S_BELT HOLE 추가" xfId="2200"/>
    <cellStyle name="ÅëÈ­_ºÐ·ù±â02_DA085_070117_설변검토서_REINF A-FRT S_BELT HOLE 추가" xfId="2201"/>
    <cellStyle name="AeE­_ºÐ·u±a03" xfId="2202"/>
    <cellStyle name="ÅëÈ­_ºÐ·ù±â03" xfId="2203"/>
    <cellStyle name="AeE­_ºÐ·u±a03_CTR INR LWR" xfId="2204"/>
    <cellStyle name="ÅëÈ­_ºÐ·ù±â03_CTR INR LWR" xfId="2205"/>
    <cellStyle name="AeE­_ºÐ·u±a03_DA085_070117_설변검토서_REINF A-FRT S_BELT HOLE 추가" xfId="2206"/>
    <cellStyle name="ÅëÈ­_ºÐ·ù±âÁØ" xfId="2207"/>
    <cellStyle name="AeE­_ºÐ·u±aAØ_CTR INR LWR" xfId="2208"/>
    <cellStyle name="ÅëÈ­_ºÐ·ù±âÁØ_CTR INR LWR" xfId="2209"/>
    <cellStyle name="AeE­_ºÐ·u±aAØ_DA085_070117_설변검토서_REINF A-FRT S_BELT HOLE 추가" xfId="2210"/>
    <cellStyle name="ÅëÈ­_ºÐ·ù±âÁØ_DA085_070117_설변검토서_REINF A-FRT S_BELT HOLE 추가" xfId="2211"/>
    <cellStyle name="AeE­_ºÐ·u±aE￡" xfId="2212"/>
    <cellStyle name="ÅëÈ­_ºÐ·ù±âÈ£" xfId="2213"/>
    <cellStyle name="AeE­_ºÐ·u±aE￡_금형견적" xfId="2214"/>
    <cellStyle name="ÅëÈ­_Sheet1" xfId="2215"/>
    <cellStyle name="AeE­_Sheet4" xfId="2216"/>
    <cellStyle name="ÅëÈ­_Sheet4" xfId="2217"/>
    <cellStyle name="AeE­_Sheet4_Копия Денежные потоки" xfId="2218"/>
    <cellStyle name="ÅëÈ­_Sheet4_Копия Денежные потоки" xfId="2219"/>
    <cellStyle name="AeE­_Sheet4_Таблицы" xfId="2220"/>
    <cellStyle name="ÅëÈ­_Sheet4_Таблицы" xfId="2221"/>
    <cellStyle name="AeE­_XG¿ø´UA§ " xfId="2222"/>
    <cellStyle name="ÅëÈ­_XG¿ø´ÜÀ§ " xfId="2223"/>
    <cellStyle name="AeE¡ⓒ [0]_          " xfId="2224"/>
    <cellStyle name="AeE¡ⓒ_          " xfId="2225"/>
    <cellStyle name="AeE￠R¨I [0]_¡§oA￠R¨¡￠RI￠R¨¡eE¨Io " xfId="2226"/>
    <cellStyle name="AeE￠R¨I_¡§oA￠R¨¡￠RI￠R¨¡eE¨Io " xfId="2227"/>
    <cellStyle name="ÆÛ¼¾Æ®" xfId="2228"/>
    <cellStyle name="ÆU¼¾ÆR" xfId="2229"/>
    <cellStyle name="Alilciue [0]_ 2003 aia" xfId="2230"/>
    <cellStyle name="Alilciue_ 2003 aia" xfId="2231"/>
    <cellStyle name="ᴀŀ฀䅀ᴀ฀฀䅀ᴀ฀฀䅀ᴀ฀฀䅀ᴀ฀฀䅀ᴀ฀฀䅀ᴀŀ฀䅀ᴀ฀฀䅀ᴀ฀฀䅀ᴀ฀฀䅀ᴀ฀฀䅀ᴀ฀฀䅀ᴀ฀฀䅀ᴀ฀฀䅀ᴀ฀฀䅀ᴀ฀฀䅀ᴀ฀฀䅀ᴀ฀฀䅀ᴀ฀฀䅀ᴀ฀฀䅀ᴀ฀฀䅀ᴀ฀฀䅀ᴀŀ฀䅀ᴀ฀฀䅀ᴀ฀฀䅀ᴀ฀฀䅀ᴀ฀฀䅀ᴀ฀฀䅀ᴀŀ฀䅀ᴀŀ฀䅀ᴀ฀฀䅀ᴀ฀฀ [0]_CASH &amp; DSO_Mktg Prog" xfId="2232"/>
    <cellStyle name="ᴀŀ฀䅀ᴀ฀฀䅀ᴀ฀฀䅀ᴀ฀฀䅀ᴀ฀฀䅀ᴀ฀฀䅀ᴀ฀฀䅀ᴀ฀฀䅀ᴀ฀฀䅀ᴀ฀฀䅀ᴀ฀฀䅀ᴀ฀฀䅀ᴀ฀฀䅀ᴀ฀฀䅀ᴀ฀฀䅀ᴀ฀฀䅀ᴀŀ฀䅀ᴀ฀฀䅀ᴀ฀฀䅀ᴀ฀฀䅀ᴀ฀฀䅀ᴀ฀฀䅀ᴀŀ฀䅀ᴀŀ฀䅀ᴀ฀฀䅀ᴀ฀฀ [0]_CASH &amp; DSO_Mktg Prog" xfId="2233"/>
    <cellStyle name="AP" xfId="2234"/>
    <cellStyle name="args.style" xfId="2235"/>
    <cellStyle name="Arial" xfId="2236"/>
    <cellStyle name="AÞ¸¶" xfId="2237"/>
    <cellStyle name="AÞ¸¶ [0]" xfId="2238"/>
    <cellStyle name="ÄÞ¸¶ [0]" xfId="2239"/>
    <cellStyle name="AÞ¸¶ [0]_ ¸n A÷_V100 ºI¹I,³≫¼o 2.2 PILOT " xfId="2240"/>
    <cellStyle name="ÄÞ¸¶ [0]_¿ù°£" xfId="2241"/>
    <cellStyle name="AÞ¸¶ [0]_¿u°￡_laroux" xfId="2242"/>
    <cellStyle name="ÄÞ¸¶ [0]_¿ù°£_laroux" xfId="2243"/>
    <cellStyle name="AÞ¸¶ [0]_±OA¤C￥Ao_CTR INR LWR" xfId="2244"/>
    <cellStyle name="ÄÞ¸¶ [0]_±ÔÁ¤Ç¥Áö_CTR INR LWR" xfId="2245"/>
    <cellStyle name="AÞ¸¶ [0]_±OA¤C￥Ao_DA085_070117_설변검토서_REINF A-FRT S_BELT HOLE 추가" xfId="2246"/>
    <cellStyle name="ÄÞ¸¶ [0]_±ÔÁ¤Ç¥Áö_DA085_070117_설변검토서_REINF A-FRT S_BELT HOLE 추가" xfId="2247"/>
    <cellStyle name="AÞ¸¶ [0]_≫cA?¾c½A" xfId="2248"/>
    <cellStyle name="ÄÞ¸¶ [0]_°³¼± ¿î¿µ¾È" xfId="2249"/>
    <cellStyle name="AÞ¸¶ [0]_°u¸RC×¸n_¾÷A¾º° " xfId="2250"/>
    <cellStyle name="ÄÞ¸¶ [0]_¼­½ÄÃ¼°è" xfId="2251"/>
    <cellStyle name="AÞ¸¶ [0]_¼­½AA¼°e_금형견적" xfId="2252"/>
    <cellStyle name="ÄÞ¸¶ [0]_¼­½ÄÃ¼01_CTR INR LWR" xfId="2253"/>
    <cellStyle name="AÞ¸¶ [0]_½A°￡°eE¹ " xfId="2254"/>
    <cellStyle name="ÄÞ¸¶ [0]_¾ç½Ä2" xfId="2255"/>
    <cellStyle name="AÞ¸¶ [0]_¾c½A2_CTR INR LWR" xfId="2256"/>
    <cellStyle name="ÄÞ¸¶ [0]_¾ç½Ä2_CTR INR LWR" xfId="2257"/>
    <cellStyle name="AÞ¸¶ [0]_¾c½A2_DA085_070117_설변검토서_REINF A-FRT S_BELT HOLE 추가" xfId="2258"/>
    <cellStyle name="ÄÞ¸¶ [0]_¾ç½Ä2_DA085_070117_설변검토서_REINF A-FRT S_BELT HOLE 추가" xfId="2259"/>
    <cellStyle name="AÞ¸¶ [0]_¾c½A3_CTR INR LWR" xfId="2260"/>
    <cellStyle name="ÄÞ¸¶ [0]_¾ç½Ä3_CTR INR LWR" xfId="2261"/>
    <cellStyle name="AÞ¸¶ [0]_¾c½A3_DA085_070117_설변검토서_REINF A-FRT S_BELT HOLE 추가" xfId="2262"/>
    <cellStyle name="ÄÞ¸¶ [0]_¾ç½Ä3_DA085_070117_설변검토서_REINF A-FRT S_BELT HOLE 추가" xfId="2263"/>
    <cellStyle name="AÞ¸¶ [0]_1.±a¾EA≫Ao" xfId="2264"/>
    <cellStyle name="ÄÞ¸¶ [0]_1.±â¾ÈÁö" xfId="2265"/>
    <cellStyle name="AÞ¸¶ [0]_10.¹R¼­A³¸R" xfId="2266"/>
    <cellStyle name="ÄÞ¸¶ [0]_1-3¿ù " xfId="2267"/>
    <cellStyle name="AÞ¸¶ [0]_14.¹R¼­¸n·I" xfId="2268"/>
    <cellStyle name="ÄÞ¸¶ [0]_19.¼­½Äµî·Ï´ëÀå" xfId="2269"/>
    <cellStyle name="AÞ¸¶ [0]_19.¼­½Aμi·I´eAa" xfId="2270"/>
    <cellStyle name="ÄÞ¸¶ [0]_2.´ë¿Ü½ÃÇà" xfId="2271"/>
    <cellStyle name="AÞ¸¶ [0]_21.¿­¶÷Ao" xfId="2272"/>
    <cellStyle name="ÄÞ¸¶ [0]_21.¿­¶÷Áõ" xfId="2273"/>
    <cellStyle name="AÞ¸¶ [0]_21.¿­¶÷Ao_CTR INR LWR" xfId="2274"/>
    <cellStyle name="ÄÞ¸¶ [0]_21.¿­¶÷Áõ_CTR INR LWR" xfId="2275"/>
    <cellStyle name="AÞ¸¶ [0]_21.¿­¶÷Ao_DA085_070117_설변검토서_REINF A-FRT S_BELT HOLE 추가" xfId="2276"/>
    <cellStyle name="ÄÞ¸¶ [0]_21.¿­¶÷Áõ_DA085_070117_설변검토서_REINF A-FRT S_BELT HOLE 추가" xfId="2277"/>
    <cellStyle name="AÞ¸¶ [0]_22.¹R¼­¹YAa" xfId="2278"/>
    <cellStyle name="ÄÞ¸¶ [0]_3.´ë³»½ÃÇà" xfId="2279"/>
    <cellStyle name="AÞ¸¶ [0]_3.´e³≫½ACa" xfId="2280"/>
    <cellStyle name="ÄÞ¸¶ [0]_³»¿ë" xfId="2281"/>
    <cellStyle name="AÞ¸¶ [0]_³≫¿e" xfId="2282"/>
    <cellStyle name="ÄÞ¸¶ [0]_8.°£Çà´ëÀå_CTR INR LWR" xfId="2283"/>
    <cellStyle name="AÞ¸¶ [0]_8.°￡Ca´eAa_DA085_070117_설변검토서_REINF A-FRT S_BELT HOLE 추가" xfId="2284"/>
    <cellStyle name="ÄÞ¸¶ [0]_8.°£Çà´ëÀå_DA085_070117_설변검토서_REINF A-FRT S_BELT HOLE 추가" xfId="2285"/>
    <cellStyle name="AÞ¸¶ [0]_8.°￡Ca¹°°u¸R´eAa" xfId="2286"/>
    <cellStyle name="ÄÞ¸¶ [0]_9" xfId="2287"/>
    <cellStyle name="AÞ¸¶ [0]_9.A￠¼oAI" xfId="2288"/>
    <cellStyle name="ÄÞ¸¶ [0]_9.Á¢¼öÀÎ" xfId="2289"/>
    <cellStyle name="AÞ¸¶ [0]_9.A￠¼oAI_CTR INR LWR" xfId="2290"/>
    <cellStyle name="ÄÞ¸¶ [0]_9.Á¢¼öÀÎ_CTR INR LWR" xfId="2291"/>
    <cellStyle name="AÞ¸¶ [0]_9.A￠¼oAI_DA085_070117_설변검토서_REINF A-FRT S_BELT HOLE 추가" xfId="2292"/>
    <cellStyle name="ÄÞ¸¶ [0]_9.Á¢¼öÀÎ_DA085_070117_설변검토서_REINF A-FRT S_BELT HOLE 추가" xfId="2293"/>
    <cellStyle name="AÞ¸¶ [0]_96°eE¹ " xfId="2294"/>
    <cellStyle name="ÄÞ¸¶ [0]_96°èÈ¹ " xfId="2295"/>
    <cellStyle name="AÞ¸¶ [0]_A?Cuº°AuA¼(¿i≫e°øAa)  " xfId="2296"/>
    <cellStyle name="ÄÞ¸¶ [0]_ÀÎ¿ø¹× Á¶Á÷(96.5.2.) " xfId="2297"/>
    <cellStyle name="AÞ¸¶ [0]_AIAa±O°Y" xfId="2298"/>
    <cellStyle name="ÄÞ¸¶ [0]_ÀÎÀå±Ô°Ý" xfId="2299"/>
    <cellStyle name="AÞ¸¶ [0]_AIAa±O°Y_CTR INR LWR" xfId="2300"/>
    <cellStyle name="ÄÞ¸¶ [0]_ÀÎÀå±Ô°Ý_CTR INR LWR" xfId="2301"/>
    <cellStyle name="AÞ¸¶ [0]_AIAa±O°Y_DA085_070117_설변검토서_REINF A-FRT S_BELT HOLE 추가" xfId="2302"/>
    <cellStyle name="ÄÞ¸¶ [0]_ÀÎÀå±Ô°Ý_DA085_070117_설변검토서_REINF A-FRT S_BELT HOLE 추가" xfId="2303"/>
    <cellStyle name="AÞ¸¶ [0]_AN°yC￥ " xfId="2304"/>
    <cellStyle name="ÄÞ¸¶ [0]_ÃÑ°ýÇ¥ " xfId="2305"/>
    <cellStyle name="AÞ¸¶ [0]_CODE" xfId="2306"/>
    <cellStyle name="ÄÞ¸¶ [0]_CODE" xfId="2307"/>
    <cellStyle name="AÞ¸¶ [0]_CODE (2)" xfId="2308"/>
    <cellStyle name="ÄÞ¸¶ [0]_CODE (2)" xfId="2309"/>
    <cellStyle name="AÞ¸¶ [0]_CODE (2)_CTR INR LWR" xfId="2310"/>
    <cellStyle name="ÄÞ¸¶ [0]_CODE (2)_DA085_070117_설변검토서_REINF A-FRT S_BELT HOLE 추가" xfId="2311"/>
    <cellStyle name="AÞ¸¶ [0]_CODE_CTR INR LWR" xfId="2312"/>
    <cellStyle name="ÄÞ¸¶ [0]_CODE_CTR INR LWR" xfId="2313"/>
    <cellStyle name="AÞ¸¶ [0]_CODE_DA085_070117_설변검토서_REINF A-FRT S_BELT HOLE 추가" xfId="2314"/>
    <cellStyle name="ÄÞ¸¶ [0]_CODE_DA085_070117_설변검토서_REINF A-FRT S_BELT HOLE 추가" xfId="2315"/>
    <cellStyle name="AÞ¸¶ [0]_CTR INR LWR" xfId="2316"/>
    <cellStyle name="ÄÞ¸¶ [0]_Çù±â" xfId="2317"/>
    <cellStyle name="AÞ¸¶ [0]_CuA¶Au" xfId="2318"/>
    <cellStyle name="ÄÞ¸¶ [0]_ÇùÁ¶Àü" xfId="2319"/>
    <cellStyle name="AÞ¸¶ [0]_INQUIRY ¿μ¾÷AßAø " xfId="2320"/>
    <cellStyle name="ÄÞ¸¶ [0]_laroux" xfId="2321"/>
    <cellStyle name="AÞ¸¶ [0]_laroux_1" xfId="2322"/>
    <cellStyle name="ÄÞ¸¶ [0]_laroux_1" xfId="2323"/>
    <cellStyle name="AÞ¸¶ [0]_laroux_1_CTR INR LWR" xfId="2324"/>
    <cellStyle name="ÄÞ¸¶ [0]_laroux_1_DA085_070117_설변검토서_REINF A-FRT S_BELT HOLE 추가" xfId="2325"/>
    <cellStyle name="AÞ¸¶ [0]_laroux_1_laroux" xfId="2326"/>
    <cellStyle name="ÄÞ¸¶ [0]_laroux_1_laroux" xfId="2327"/>
    <cellStyle name="AÞ¸¶ [0]_laroux_1_laroux_CTR INR LWR" xfId="2328"/>
    <cellStyle name="ÄÞ¸¶ [0]_laroux_1_laroux_CTR INR LWR" xfId="2329"/>
    <cellStyle name="AÞ¸¶ [0]_laroux_1_laroux_DA085_070117_설변검토서_REINF A-FRT S_BELT HOLE 추가" xfId="2330"/>
    <cellStyle name="ÄÞ¸¶ [0]_laroux_1_laroux_DA085_070117_설변검토서_REINF A-FRT S_BELT HOLE 추가" xfId="2331"/>
    <cellStyle name="AÞ¸¶ [0]_M105CDT " xfId="2332"/>
    <cellStyle name="ÄÞ¸¶ [0]_º¯°æ¹®Ã³" xfId="2333"/>
    <cellStyle name="AÞ¸¶ [0]_ºÐ·u±a01" xfId="2334"/>
    <cellStyle name="ÄÞ¸¶ [0]_ºÐ·ù±â01" xfId="2335"/>
    <cellStyle name="AÞ¸¶ [0]_ºÐ·u±a01_금형견적" xfId="2336"/>
    <cellStyle name="ÄÞ¸¶ [0]_ºÐ·ù±â02_CTR INR LWR" xfId="2337"/>
    <cellStyle name="AÞ¸¶ [0]_ºÐ·u±a03_금형견적" xfId="2338"/>
    <cellStyle name="ÄÞ¸¶ [0]_ºÐ·ù±âÁØ_CTR INR LWR" xfId="2339"/>
    <cellStyle name="AÞ¸¶ [0]_ºÐ·u±aE￡_금형견적" xfId="2340"/>
    <cellStyle name="ÄÞ¸¶ [0]_Sheet4" xfId="2341"/>
    <cellStyle name="AÞ¸¶_          " xfId="2342"/>
    <cellStyle name="ÄÞ¸¶_!!!GO" xfId="2343"/>
    <cellStyle name="AÞ¸¶_¡U¾EU￢ A¾COºn±³ " xfId="2344"/>
    <cellStyle name="ÄÞ¸¶_´ë¿ìÃâÇÏ¿äÃ» " xfId="2345"/>
    <cellStyle name="AÞ¸¶_´e¿iAaCI¿aA≫ " xfId="2346"/>
    <cellStyle name="ÄÞ¸¶_¿ù°£" xfId="2347"/>
    <cellStyle name="AÞ¸¶_¿u°￡_laroux" xfId="2348"/>
    <cellStyle name="ÄÞ¸¶_¿ù°£_laroux" xfId="2349"/>
    <cellStyle name="AÞ¸¶_±OA¤C￥Ao" xfId="2350"/>
    <cellStyle name="ÄÞ¸¶_±ÔÁ¤Ç¥Áö" xfId="2351"/>
    <cellStyle name="AÞ¸¶_±OA¤C￥Ao_DA085_070117_설변검토서_REINF A-FRT S_BELT HOLE 추가" xfId="2352"/>
    <cellStyle name="ÄÞ¸¶_±ÔÁ¤Ç¥Áö_DA085_070117_설변검토서_REINF A-FRT S_BELT HOLE 추가" xfId="2353"/>
    <cellStyle name="AÞ¸¶_≫cA?¾c½A" xfId="2354"/>
    <cellStyle name="ÄÞ¸¶_°³¼± ¿î¿µ¾È" xfId="2355"/>
    <cellStyle name="AÞ¸¶_°u¸RC×¸n_¾÷A¾º° " xfId="2356"/>
    <cellStyle name="ÄÞ¸¶_¼­½ÄÃ¼°è" xfId="2357"/>
    <cellStyle name="AÞ¸¶_¼­½AA¼°e_금형견적" xfId="2358"/>
    <cellStyle name="ÄÞ¸¶_¼­½ÄÃ¼01_CTR INR LWR" xfId="2359"/>
    <cellStyle name="AÞ¸¶_½A°￡°eE¹ " xfId="2360"/>
    <cellStyle name="ÄÞ¸¶_¾ç½Ä2" xfId="2361"/>
    <cellStyle name="AÞ¸¶_¾c½A2_CTR INR LWR" xfId="2362"/>
    <cellStyle name="ÄÞ¸¶_¾ç½Ä2_CTR INR LWR" xfId="2363"/>
    <cellStyle name="AÞ¸¶_¾c½A2_DA085_070117_설변검토서_REINF A-FRT S_BELT HOLE 추가" xfId="2364"/>
    <cellStyle name="ÄÞ¸¶_¾ç½Ä2_DA085_070117_설변검토서_REINF A-FRT S_BELT HOLE 추가" xfId="2365"/>
    <cellStyle name="AÞ¸¶_¾c½A3" xfId="2366"/>
    <cellStyle name="ÄÞ¸¶_¾ç½Ä3" xfId="2367"/>
    <cellStyle name="AÞ¸¶_¾c½A3_DA085_070117_설변검토서_REINF A-FRT S_BELT HOLE 추가" xfId="2368"/>
    <cellStyle name="ÄÞ¸¶_¾ç½Ä3_DA085_070117_설변검토서_REINF A-FRT S_BELT HOLE 추가" xfId="2369"/>
    <cellStyle name="AÞ¸¶_1.±a¾EA≫Ao" xfId="2370"/>
    <cellStyle name="ÄÞ¸¶_1.±â¾ÈÁö" xfId="2371"/>
    <cellStyle name="AÞ¸¶_10.¹R¼­A³¸R" xfId="2372"/>
    <cellStyle name="ÄÞ¸¶_14.¹®¼­¸ñ·Ï" xfId="2373"/>
    <cellStyle name="AÞ¸¶_14.¹R¼­¸n·I" xfId="2374"/>
    <cellStyle name="ÄÞ¸¶_19.¼­½Äµî·Ï´ëÀå" xfId="2375"/>
    <cellStyle name="AÞ¸¶_19.¼­½Aμi·I´eAa" xfId="2376"/>
    <cellStyle name="ÄÞ¸¶_1TÇ°ÀÇ" xfId="2377"/>
    <cellStyle name="AÞ¸¶_2.´e¿U½ACa" xfId="2378"/>
    <cellStyle name="ÄÞ¸¶_21.¿­¶÷Áõ" xfId="2379"/>
    <cellStyle name="AÞ¸¶_21.¿­¶÷Ao_CTR INR LWR" xfId="2380"/>
    <cellStyle name="ÄÞ¸¶_21.¿­¶÷Áõ_CTR INR LWR" xfId="2381"/>
    <cellStyle name="AÞ¸¶_21.¿­¶÷Ao_DA085_070117_설변검토서_REINF A-FRT S_BELT HOLE 추가" xfId="2382"/>
    <cellStyle name="ÄÞ¸¶_21.¿­¶÷Áõ_DA085_070117_설변검토서_REINF A-FRT S_BELT HOLE 추가" xfId="2383"/>
    <cellStyle name="AÞ¸¶_22.¹R¼­¹YAa" xfId="2384"/>
    <cellStyle name="ÄÞ¸¶_3.´ë³»½ÃÇà" xfId="2385"/>
    <cellStyle name="AÞ¸¶_3.´e³≫½ACa" xfId="2386"/>
    <cellStyle name="ÄÞ¸¶_³»¿ë" xfId="2387"/>
    <cellStyle name="AÞ¸¶_³≫¿e" xfId="2388"/>
    <cellStyle name="ÄÞ¸¶_8.°£Çà´ëÀå" xfId="2389"/>
    <cellStyle name="AÞ¸¶_8.°￡Ca´eAa_CTR INR LWR" xfId="2390"/>
    <cellStyle name="ÄÞ¸¶_8.°£Çà´ëÀå_DA085_070117_설변검토서_REINF A-FRT S_BELT HOLE 추가" xfId="2391"/>
    <cellStyle name="AÞ¸¶_8.°￡Ca¹°°u¸R´eAa" xfId="2392"/>
    <cellStyle name="ÄÞ¸¶_9" xfId="2393"/>
    <cellStyle name="AÞ¸¶_9.A￠¼oAI" xfId="2394"/>
    <cellStyle name="ÄÞ¸¶_9.Á¢¼öÀÎ" xfId="2395"/>
    <cellStyle name="AÞ¸¶_9.A￠¼oAI_CTR INR LWR" xfId="2396"/>
    <cellStyle name="ÄÞ¸¶_9.Á¢¼öÀÎ_CTR INR LWR" xfId="2397"/>
    <cellStyle name="AÞ¸¶_9.A￠¼oAI_DA085_070117_설변검토서_REINF A-FRT S_BELT HOLE 추가" xfId="2398"/>
    <cellStyle name="ÄÞ¸¶_9.Á¢¼öÀÎ_DA085_070117_설변검토서_REINF A-FRT S_BELT HOLE 추가" xfId="2399"/>
    <cellStyle name="AÞ¸¶_96°eE¹ " xfId="2400"/>
    <cellStyle name="ÄÞ¸¶_96°èÈ¹ " xfId="2401"/>
    <cellStyle name="AÞ¸¶_AI¿ø¹× A¶A÷(96.5.2.) " xfId="2402"/>
    <cellStyle name="ÄÞ¸¶_ÃÑ°ýÇ¥ " xfId="2403"/>
    <cellStyle name="AÞ¸¶_CODE" xfId="2404"/>
    <cellStyle name="ÄÞ¸¶_CODE" xfId="2405"/>
    <cellStyle name="AÞ¸¶_CODE (2)" xfId="2406"/>
    <cellStyle name="ÄÞ¸¶_CODE (2)" xfId="2407"/>
    <cellStyle name="AÞ¸¶_CODE (2)_CTR INR LWR" xfId="2408"/>
    <cellStyle name="ÄÞ¸¶_CODE (2)_CTR INR LWR" xfId="2409"/>
    <cellStyle name="AÞ¸¶_CODE (2)_DA085_070117_설변검토서_REINF A-FRT S_BELT HOLE 추가" xfId="2410"/>
    <cellStyle name="ÄÞ¸¶_CODE (2)_DA085_070117_설변검토서_REINF A-FRT S_BELT HOLE 추가" xfId="2411"/>
    <cellStyle name="AÞ¸¶_CODE_CTR INR LWR" xfId="2412"/>
    <cellStyle name="ÄÞ¸¶_CODE_CTR INR LWR" xfId="2413"/>
    <cellStyle name="AÞ¸¶_CODE_DA085_070117_설변검토서_REINF A-FRT S_BELT HOLE 추가" xfId="2414"/>
    <cellStyle name="ÄÞ¸¶_CODE_DA085_070117_설변검토서_REINF A-FRT S_BELT HOLE 추가" xfId="2415"/>
    <cellStyle name="AÞ¸¶_CTR INR LWR" xfId="2416"/>
    <cellStyle name="ÄÞ¸¶_ÇùÁ¶Àü" xfId="2417"/>
    <cellStyle name="AÞ¸¶_GQ RHD PDL 설변(신작금형견적서-LEVER&amp; ARM)" xfId="2418"/>
    <cellStyle name="ÄÞ¸¶_INQUIRY ¿µ¾÷ÃßÁø " xfId="2419"/>
    <cellStyle name="AÞ¸¶_INQUIRY ¿μ¾÷AßAø " xfId="2420"/>
    <cellStyle name="ÄÞ¸¶_laroux" xfId="2421"/>
    <cellStyle name="AÞ¸¶_laroux_1" xfId="2422"/>
    <cellStyle name="ÄÞ¸¶_laroux_1" xfId="2423"/>
    <cellStyle name="AÞ¸¶_laroux_1_CTR INR LWR" xfId="2424"/>
    <cellStyle name="ÄÞ¸¶_laroux_1_CTR INR LWR" xfId="2425"/>
    <cellStyle name="AÞ¸¶_laroux_1_DA085_070117_설변검토서_REINF A-FRT S_BELT HOLE 추가" xfId="2426"/>
    <cellStyle name="ÄÞ¸¶_laroux_1_DA085_070117_설변검토서_REINF A-FRT S_BELT HOLE 추가" xfId="2427"/>
    <cellStyle name="AÞ¸¶_laroux_1_laroux" xfId="2428"/>
    <cellStyle name="ÄÞ¸¶_laroux_1_laroux" xfId="2429"/>
    <cellStyle name="AÞ¸¶_laroux_1_laroux_CTR INR LWR" xfId="2430"/>
    <cellStyle name="ÄÞ¸¶_laroux_1_laroux_DA085_070117_설변검토서_REINF A-FRT S_BELT HOLE 추가" xfId="2431"/>
    <cellStyle name="AÞ¸¶_M105CDT " xfId="2432"/>
    <cellStyle name="ÄÞ¸¶_º¯°æ¹®Ã³" xfId="2433"/>
    <cellStyle name="AÞ¸¶_ºÐ·u±a01" xfId="2434"/>
    <cellStyle name="ÄÞ¸¶_ºÐ·ù±â01" xfId="2435"/>
    <cellStyle name="AÞ¸¶_ºÐ·u±a01_금형견적" xfId="2436"/>
    <cellStyle name="ÄÞ¸¶_ºÐ·ù±â02_CTR INR LWR" xfId="2437"/>
    <cellStyle name="AÞ¸¶_ºÐ·u±a03_금형견적" xfId="2438"/>
    <cellStyle name="ÄÞ¸¶_ºÐ·ù±âÁØ_CTR INR LWR" xfId="2439"/>
    <cellStyle name="AÞ¸¶_ºÐ·u±aAØ_금형견적" xfId="2440"/>
    <cellStyle name="ÄÞ¸¶_ºÐ·ù±âÈ£_CTR INR LWR" xfId="2441"/>
    <cellStyle name="AÞ¸¶_ºÐ·u±aE￡_금형견적" xfId="2442"/>
    <cellStyle name="ÄÞ¸¶_XG¿ø´ÜÀ§ " xfId="2443"/>
    <cellStyle name="AÞ¸¶_일시불금형견" xfId="2444"/>
    <cellStyle name="ÀÚ¸®¼ö" xfId="2445"/>
    <cellStyle name="ÀÚ¸®¼ö0" xfId="2446"/>
    <cellStyle name="AU¸R¼o" xfId="2447"/>
    <cellStyle name="AU¸R¼o0" xfId="2448"/>
    <cellStyle name="ÄᅎbÄ_x000f_bÌÄᅞbಐÄᅮb಴Äᅾb೐Äᆎb೰ÄᆞbഐÄᆮb԰ÁᆾbմÁᇎbָÁᇞb؀ÁᇮbوÁᇾbÁሎbÁሞbÁሮbÁ춈è_x0010_" xfId="2449"/>
    <cellStyle name="A貧?[0]_컐퇢C琉n_업A씌?" xfId="2450"/>
    <cellStyle name="A貧?컐퇢C琉n_업A씌?" xfId="2451"/>
    <cellStyle name="A貧?큖퓁AaCI풹A? " xfId="2452"/>
    <cellStyle name="ᴀ฀฀䅀ᴀ฀฀䅀ᴀŀ฀䅀ᴀŀ฀䅀ᴀ฀฀䅀ᴀŀ฀䅀ᴀ฀฀䅀ᴀ฀฀䅀ᴀ฀฀䅀ᴀ฀฀䅀ᴀ฀฀䅀ᴀŀ฀䅀ᴀ฀฀䅀ᴀ฀฀䅀ᴀ฀฀䅀ᴀ฀฀䅀ᴀ฀฀䅀ᴀ฀฀䅀ᴀ฀฀䅀ᴀ฀฀䅀ᴀ฀฀䅀ᴀ฀฀䅀ᴀ฀฀䅀ᴀ฀฀䅀ᴀ฀฀䅀ᴀ฀฀䅀ᴀ฀฀䅀ᴀŀ฀䅀ᴀ฀฀䅀ᴀ฀฀䅀ᴀ฀฀䅀ᴀ฀฀䅀ᴀ฀฀䅀ᴀŀ฀䅀ᴀŀ฀䅀ᴀ฀฀䅀ᴀ฀฀ [0]_CASH &amp; DSO_Mktg Prog" xfId="2453"/>
    <cellStyle name="ᴀ฀฀䅀ᴀ฀฀䅀ᴀ฀฀䅀ᴀ฀฀䅀ᴀ฀฀䅀ᴀ฀฀䅀ᴀ฀฀䅀ᴀ฀฀䅀ᴀ฀฀䅀ᴀ฀฀䅀ᴀ฀฀䅀ᴀ฀฀䅀ᴀ฀฀䅀ᴀŀ฀䅀ᴀ฀฀䅀ᴀ฀฀䅀ᴀ฀฀䅀ᴀ฀฀䅀ᴀ฀฀䅀ᴀŀ฀䅀ᴀŀ฀䅀ᴀ฀฀䅀ᴀ฀฀ [0]_CASH &amp; DSO_Mktg Prog" xfId="2454"/>
    <cellStyle name="Bad" xfId="2455"/>
    <cellStyle name="Bad 2" xfId="2456"/>
    <cellStyle name="BMU001" xfId="2457"/>
    <cellStyle name="BMU002" xfId="2458"/>
    <cellStyle name="BMU002B" xfId="2459"/>
    <cellStyle name="BMU002P1" xfId="2460"/>
    <cellStyle name="BMU003" xfId="2461"/>
    <cellStyle name="BMU004" xfId="2462"/>
    <cellStyle name="BMU005" xfId="2463"/>
    <cellStyle name="BMU005B" xfId="2464"/>
    <cellStyle name="BMU005K" xfId="2465"/>
    <cellStyle name="BuiltOpt_Content" xfId="2466"/>
    <cellStyle name="BuiltOption_Content" xfId="2467"/>
    <cellStyle name="C" xfId="2468"/>
    <cellStyle name="C_x0001_" xfId="2469"/>
    <cellStyle name="C?A?_???o 4DR NB PHASE I ACT " xfId="2470"/>
    <cellStyle name="C?A?큖퓁AaCI풹A? " xfId="2471"/>
    <cellStyle name="C?A?퇺C?성퀲 " xfId="2472"/>
    <cellStyle name="C?AO_???AIA?" xfId="2473"/>
    <cellStyle name="C¡IA¨ª_          " xfId="2474"/>
    <cellStyle name="C￠RIA¡§¨￡_¡§¡þI¡§u￠R¨I¡§¡þ￠R¨¡A¡ER￠R¨¡E￠R¨¡a￠R¨¡u " xfId="2475"/>
    <cellStyle name="C￥AØ_          " xfId="2476"/>
    <cellStyle name="Ç¥ÁØ_!!!GO" xfId="2477"/>
    <cellStyle name="C￥AØ_¡ßFO AoAUºnºn±³ " xfId="2478"/>
    <cellStyle name="Ç¥ÁØ_´ë¿ìÃâÇÏ¿äÃ» " xfId="2479"/>
    <cellStyle name="C￥AØ_´e¿iAaCI¿aA≫ " xfId="2480"/>
    <cellStyle name="Ç¥ÁØ_´ë»ó±¹°¡º° Æ¯¼º" xfId="2481"/>
    <cellStyle name="C￥AØ_¸iE­±Y¼O" xfId="2482"/>
    <cellStyle name="Ç¥ÁØ_¸ñÂ÷ " xfId="2483"/>
    <cellStyle name="C￥AØ_¿i¿μ¾E " xfId="2484"/>
    <cellStyle name="Ç¥ÁØ_±â¾È¿ëÁö_KDº¯µ¿ " xfId="2485"/>
    <cellStyle name="C￥AØ_±aAØ " xfId="2486"/>
    <cellStyle name="Ç¥ÁØ_±âÁØ " xfId="2487"/>
    <cellStyle name="C￥AØ_±OA¤C￥Ao_금형견적" xfId="2488"/>
    <cellStyle name="Ç¥ÁØ_»ç¾÷ºÎº° ÃÑ°è " xfId="2489"/>
    <cellStyle name="C￥AØ_≫c¾÷ºIº° AN°e " xfId="2490"/>
    <cellStyle name="Ç¥ÁØ_°³¹ßÀÏÁ¤ " xfId="2491"/>
    <cellStyle name="C￥AØ_°³¹ßAIA¤  (2)_°³¹ßAIA¤ " xfId="2492"/>
    <cellStyle name="Ç¥ÁØ_°³¹ßÀÏÁ¤  (2)_°³¹ßÀÏÁ¤ " xfId="2493"/>
    <cellStyle name="C￥AØ_°O¾a¿a¾a_금형견적" xfId="2494"/>
    <cellStyle name="Ç¥ÁØ_1" xfId="2495"/>
    <cellStyle name="C￥AØ_1 (2)" xfId="2496"/>
    <cellStyle name="Ç¥ÁØ_1 (2)" xfId="2497"/>
    <cellStyle name="C￥AØ_1 (2)_비교원가" xfId="2498"/>
    <cellStyle name="Ç¥ÁØ_1 (3)" xfId="2499"/>
    <cellStyle name="C￥AØ_1 (3)_금형견적" xfId="2500"/>
    <cellStyle name="Ç¥ÁØ_1.±â¾ÈÀ»Áö" xfId="2501"/>
    <cellStyle name="C￥AØ_1.±a¾EA≫Ao" xfId="2502"/>
    <cellStyle name="Ç¥ÁØ_1.±â¾ÈÁö" xfId="2503"/>
    <cellStyle name="C￥AØ_1.±a¾EAo_금형견적" xfId="2504"/>
    <cellStyle name="Ç¥ÁØ_10+10 " xfId="2505"/>
    <cellStyle name="C￥AØ_1A÷ ¼³°e¿ø°¡ºÐ¼R_KDº?μ¿ " xfId="2506"/>
    <cellStyle name="Ç¥ÁØ_2.´ë¿Ü½ÃÇà" xfId="2507"/>
    <cellStyle name="C￥AØ_2.5GLS_¿ø´UA§ " xfId="2508"/>
    <cellStyle name="Ç¥ÁØ_2.5GLS_¿ø´ÜÀ§ " xfId="2509"/>
    <cellStyle name="C￥AØ_3.´e³≫½ACa" xfId="2510"/>
    <cellStyle name="Ç¥ÁØ_5-1±¤°í " xfId="2511"/>
    <cellStyle name="C￥AØ_6-3°æAi·A " xfId="2512"/>
    <cellStyle name="Ç¥ÁØ_6-3°æÀï·Â " xfId="2513"/>
    <cellStyle name="C￥AØ_6-3°æAi·A _feasibility" xfId="2514"/>
    <cellStyle name="Ç¥ÁØ_6-3°æÀï·Â _Updated FS - 25.10.2010 - Revised Version-2" xfId="2515"/>
    <cellStyle name="C￥AØ_8HR _feasibility" xfId="2516"/>
    <cellStyle name="Ç¥ÁØ_8HR _Копия 20100819_Updated Material_Austem (3)" xfId="2517"/>
    <cellStyle name="C￥AØ_A¶A÷μμ(12.31) " xfId="2518"/>
    <cellStyle name="Ç¥ÁØ_Á¾ÇÕ_8HR " xfId="2519"/>
    <cellStyle name="C￥AØ_AI¿ø¹× A¶A÷(96.5.2.) " xfId="2520"/>
    <cellStyle name="Ç¥ÁØ_ÀÎ¿ø¹× Á¶Á÷(96.5.2.) " xfId="2521"/>
    <cellStyle name="C￥AØ_AI¿ø¹× A¶A÷(96.5.2.) _feasibility" xfId="2522"/>
    <cellStyle name="Ç¥ÁØ_ÀÎ¿ø¹× Á¶Á÷(96.5.2.) _Updated FS - 25.10.2010 - Revised Version-2" xfId="2523"/>
    <cellStyle name="C￥AØ_AI¿øCoE² " xfId="2524"/>
    <cellStyle name="Ç¥ÁØ_ÁÖ¿äITEMÂ÷ÀÌºñ±³-2_ÀüÈÄ Â÷ÀÌºñ±³ " xfId="2525"/>
    <cellStyle name="C￥AØ_AuEA A÷AIºn±³ _feasibility" xfId="2526"/>
    <cellStyle name="Ç¥ÁØ_BRK¿ø´Ü.XLS " xfId="2527"/>
    <cellStyle name="C￥AØ_C￥1_¿ø´UA§ " xfId="2528"/>
    <cellStyle name="Ç¥ÁØ_Ç¥1_¿ø´ÜÀ§ " xfId="2529"/>
    <cellStyle name="C￥AØ_C￥2_¿ø´UA§ " xfId="2530"/>
    <cellStyle name="Ç¥ÁØ_Ç¥2_¿ø´ÜÀ§ " xfId="2531"/>
    <cellStyle name="C￥AØ_C￥3_¿ø´UA§ " xfId="2532"/>
    <cellStyle name="Ç¥ÁØ_Ç¥3_¿ø´ÜÀ§ " xfId="2533"/>
    <cellStyle name="C￥AØ_C￥4_¿ø´UA§ " xfId="2534"/>
    <cellStyle name="Ç¥ÁØ_Ç¥4_¿ø´ÜÀ§ " xfId="2535"/>
    <cellStyle name="C￥AØ_CON¿ø´U.XLS " xfId="2536"/>
    <cellStyle name="Ç¥ÁØ_CON¿ø´Ü.XLS " xfId="2537"/>
    <cellStyle name="C￥AØ_CuA¶Au_96°eE¹ " xfId="2538"/>
    <cellStyle name="Ç¥ÁØ_ÇùÁ¶Àü_96°èÈ¹ " xfId="2539"/>
    <cellStyle name="C￥AØ_EFAuEAAßA¤¿ø´UA§ " xfId="2540"/>
    <cellStyle name="Ç¥ÁØ_EFÀüÈÄÃßÁ¤¿ø´ÜÀ§ " xfId="2541"/>
    <cellStyle name="C￥AØ_H1 ´e XG ¿ø´UA§ _feasibility" xfId="2542"/>
    <cellStyle name="Ç¥ÁØ_H1VSXGÃßÁ¤¿ø´ÜÀ§_¿ø´ÜÀ§ " xfId="2543"/>
    <cellStyle name="C￥AØ_HMCAo°ø_금형견적" xfId="2544"/>
    <cellStyle name="Ç¥ÁØ_KD LIST_¿ø´ÜÀ§ " xfId="2545"/>
    <cellStyle name="C￥AØ_KD LIST_AuEA A÷AIºn±³ _feasibility" xfId="2546"/>
    <cellStyle name="Ç¥ÁØ_KD LIST_ÀüÈÄ Â÷ÀÌºñ±³ _Копия 20100819_Updated Material_Austem (3)" xfId="2547"/>
    <cellStyle name="C￥AØ_laroux_°³¹ßAIA¤  (2)_°³¹ßAIA¤ " xfId="2548"/>
    <cellStyle name="Ç¥ÁØ_laroux_°³¹ßÀÏÁ¤  (2)_°³¹ßÀÏÁ¤ " xfId="2549"/>
    <cellStyle name="C￥AØ_laroux_°³¹ßAIA¤  (2)_°³¹ßAIA¤ _feasibility" xfId="2550"/>
    <cellStyle name="Ç¥ÁØ_laroux_1" xfId="2551"/>
    <cellStyle name="C￥AØ_laroux_1_°³¹ßAIA¤ " xfId="2552"/>
    <cellStyle name="Ç¥ÁØ_laroux_1_°³¹ßÀÏÁ¤ " xfId="2553"/>
    <cellStyle name="C￥AØ_laroux_1_laroux" xfId="2554"/>
    <cellStyle name="Ç¥ÁØ_laroux_1_laroux" xfId="2555"/>
    <cellStyle name="C￥AØ_laroux_2" xfId="2556"/>
    <cellStyle name="Ç¥ÁØ_laroux_2" xfId="2557"/>
    <cellStyle name="C￥AØ_laroux_2_°³¹ßAIA¤ " xfId="2558"/>
    <cellStyle name="Ç¥ÁØ_laroux_2_°³¹ßÀÏÁ¤ " xfId="2559"/>
    <cellStyle name="C￥AØ_laroux_2_°³¹ßAIA¤ _Updated FS - 25.10.2010 - Revised Version-2" xfId="2560"/>
    <cellStyle name="Ç¥ÁØ_laroux_2_°³¹ßÀÏÁ¤ _Updated FS - 25.10.2010 - Revised Version-2" xfId="2561"/>
    <cellStyle name="C￥AØ_laroux_2_laroux" xfId="2562"/>
    <cellStyle name="Ç¥ÁØ_laroux_2_laroux" xfId="2563"/>
    <cellStyle name="C￥AØ_laroux_3" xfId="2564"/>
    <cellStyle name="Ç¥ÁØ_laroux_3" xfId="2565"/>
    <cellStyle name="C￥AØ_laroux_4" xfId="2566"/>
    <cellStyle name="Ç¥ÁØ_laroux_4" xfId="2567"/>
    <cellStyle name="C￥AØ_LX A÷AIºn±³_¿ø´UA§ " xfId="2568"/>
    <cellStyle name="Ç¥ÁØ_LX Â÷ÀÌºñ±³_¿ø´ÜÀ§ " xfId="2569"/>
    <cellStyle name="C￥AØ_LX A÷AIºn±³_AuEA A÷AIºn±³ _feasibility" xfId="2570"/>
    <cellStyle name="Ç¥ÁØ_LXLZ3.0 " xfId="2571"/>
    <cellStyle name="C￥AØ_LXLZ3.0 _feasibility" xfId="2572"/>
    <cellStyle name="Ç¥ÁØ_LXLZ3.0 _Updated FS - 25.10.2010 - Revised Version-2" xfId="2573"/>
    <cellStyle name="C￥AØ_LXLZ3.5 _feasibility" xfId="2574"/>
    <cellStyle name="Ç¥ÁØ_LXLZ3.5 _Updated FS - 25.10.2010 - Revised Version-2" xfId="2575"/>
    <cellStyle name="C￥AØ_LXLZ4.5 _feasibility" xfId="2576"/>
    <cellStyle name="Ç¥ÁØ_LXLZ4.5 _Копия 20100819_Updated Material_Austem (3)" xfId="2577"/>
    <cellStyle name="C￥AØ_LXLZEXH_AuEA A÷AIºn±³ _feasibility" xfId="2578"/>
    <cellStyle name="Ç¥ÁØ_LXLZEXH_ÀüÈÄ Â÷ÀÌºñ±³ _Копия 20100819_Updated Material_Austem (3)" xfId="2579"/>
    <cellStyle name="C￥AØ_LZ3.5´e4.5_AuEA A÷AIºn±³ " xfId="2580"/>
    <cellStyle name="Ç¥ÁØ_LZ3.5´ë4.5_ÀüÈÄ Â÷ÀÌºñ±³ " xfId="2581"/>
    <cellStyle name="C￥AØ_M105CDT " xfId="2582"/>
    <cellStyle name="Ç¥ÁØ_MX È¸ÀÇ·Ï" xfId="2583"/>
    <cellStyle name="C￥AØ_MX E¸AC·I_금형견적" xfId="2584"/>
    <cellStyle name="Ç¥ÁØ_º¯µ¿XG-±¸ºÐ,³»¿ë¼öÁ¤_KDº¯µ¿ " xfId="2585"/>
    <cellStyle name="C￥AØ_º¸°i_KDº?μ¿ " xfId="2586"/>
    <cellStyle name="Ç¥ÁØ_º¸°í_KDº¯µ¿ " xfId="2587"/>
    <cellStyle name="C￥AØ_ºn±³    " xfId="2588"/>
    <cellStyle name="Ç¥ÁØ_ºñ±³    " xfId="2589"/>
    <cellStyle name="C￥AØ_ºn±³    _feasibility" xfId="2590"/>
    <cellStyle name="Ç¥ÁØ_ºñ±³    _Updated FS - 25.10.2010 - Revised Version-2" xfId="2591"/>
    <cellStyle name="C￥AØ_Sheet1" xfId="2592"/>
    <cellStyle name="Ç¥ÁØ_Sheet1" xfId="2593"/>
    <cellStyle name="C￥AØ_Sheet1 (2)" xfId="2594"/>
    <cellStyle name="Ç¥ÁØ_Sheet1 (2)" xfId="2595"/>
    <cellStyle name="C￥AØ_Sheet1_¿ø´UA§ " xfId="2596"/>
    <cellStyle name="Ç¥ÁØ_Sheet1_¿ø´ÜÀ§ " xfId="2597"/>
    <cellStyle name="C￥AØ_Sheet1_BRK¿ø´U.XLS " xfId="2598"/>
    <cellStyle name="Ç¥ÁØ_Sheet1_BRK¿ø´Ü.XLS " xfId="2599"/>
    <cellStyle name="C￥AØ_Sheet1_CON¿ø´U.XLS " xfId="2600"/>
    <cellStyle name="Ç¥ÁØ_Sheet1_CON¿ø´Ü.XLS " xfId="2601"/>
    <cellStyle name="C￥AØ_Sheet1_laroux" xfId="2602"/>
    <cellStyle name="Ç¥ÁØ_Sheet1_laroux" xfId="2603"/>
    <cellStyle name="C￥AØ_Sheet2 (2)" xfId="2604"/>
    <cellStyle name="Ç¥ÁØ_Sheet2 (2)" xfId="2605"/>
    <cellStyle name="C￥AØ_Sheet2 (2)_1" xfId="2606"/>
    <cellStyle name="Ç¥ÁØ_Sheet2 (2)_1" xfId="2607"/>
    <cellStyle name="C￥AØ_Sheet4" xfId="2608"/>
    <cellStyle name="Ç¥ÁØ_Sheet4" xfId="2609"/>
    <cellStyle name="C￥AØ_T-100 ³≫¼o 4DR NB PHASE I " xfId="2610"/>
    <cellStyle name="Ç¥ÁØ_USAGL_¿ø´ÜÀ§ " xfId="2611"/>
    <cellStyle name="C￥AØ_WIRING _feasibility" xfId="2612"/>
    <cellStyle name="Ç¥ÁØ_XD±âÁØ " xfId="2613"/>
    <cellStyle name="C￥AØ_XD±aAØ _feasibility" xfId="2614"/>
    <cellStyle name="Ç¥ÁØ_XD±âÁØ _Updated FS - 25.10.2010 - Revised Version-2" xfId="2615"/>
    <cellStyle name="C￥AØ_XG3A÷°e≫e¿ø´UA§ " xfId="2616"/>
    <cellStyle name="Calc Currency (0)" xfId="2617"/>
    <cellStyle name="Calc Currency (2)" xfId="2618"/>
    <cellStyle name="Calc Percent (0)" xfId="2619"/>
    <cellStyle name="Calc Percent (1)" xfId="2620"/>
    <cellStyle name="Calc Percent (2)" xfId="2621"/>
    <cellStyle name="Calc Units (0)" xfId="2622"/>
    <cellStyle name="Calc Units (1)" xfId="2623"/>
    <cellStyle name="Calc Units (2)" xfId="2624"/>
    <cellStyle name="Calculation" xfId="2625"/>
    <cellStyle name="Calculation 2" xfId="2626"/>
    <cellStyle name="category" xfId="2627"/>
    <cellStyle name="CG" xfId="2628"/>
    <cellStyle name="Check Cell" xfId="2629"/>
    <cellStyle name="Check Cell 2" xfId="2630"/>
    <cellStyle name="ÇÕ»ê" xfId="2631"/>
    <cellStyle name="CO≫e" xfId="2632"/>
    <cellStyle name="Column_Title" xfId="2633"/>
    <cellStyle name="CombinedVol_Data" xfId="2634"/>
    <cellStyle name="Comma" xfId="2635"/>
    <cellStyle name="Comma  - Style1" xfId="2636"/>
    <cellStyle name="Comma  - Style2" xfId="2637"/>
    <cellStyle name="Comma  - Style3" xfId="2638"/>
    <cellStyle name="Comma  - Style4" xfId="2639"/>
    <cellStyle name="Comma  - Style5" xfId="2640"/>
    <cellStyle name="Comma  - Style6" xfId="2641"/>
    <cellStyle name="Comma  - Style7" xfId="2642"/>
    <cellStyle name="Comma  - Style8" xfId="2643"/>
    <cellStyle name="Comma [0]_ SG&amp;A Bridge" xfId="2644"/>
    <cellStyle name="Comma [0ࠨ_OTD thru NOR " xfId="2645"/>
    <cellStyle name="Comma [00]" xfId="2646"/>
    <cellStyle name="Comma 2" xfId="2647"/>
    <cellStyle name="Comma 3" xfId="2648"/>
    <cellStyle name="Comma 4" xfId="2649"/>
    <cellStyle name="comma zerodec" xfId="2650"/>
    <cellStyle name="Comma_ SG&amp;A Bridge " xfId="2651"/>
    <cellStyle name="Comma0" xfId="2652"/>
    <cellStyle name="common" xfId="2653"/>
    <cellStyle name="Copied" xfId="2654"/>
    <cellStyle name="COST1" xfId="2655"/>
    <cellStyle name="Currency" xfId="2656"/>
    <cellStyle name="Currency [0]_ SG&amp;A Bridge " xfId="2657"/>
    <cellStyle name="Currency [00]" xfId="2658"/>
    <cellStyle name="Currency_ SG&amp;A Bridge " xfId="2659"/>
    <cellStyle name="Currency0" xfId="2660"/>
    <cellStyle name="Currency1" xfId="2661"/>
    <cellStyle name="custom" xfId="2662"/>
    <cellStyle name="C឴ʴma_FCST (2)" xfId="2663"/>
    <cellStyle name="Date" xfId="2664"/>
    <cellStyle name="Date Short" xfId="2665"/>
    <cellStyle name="Date_Копия 2 FS CABLE Case 2 (+ж+т¬ы, ¦¦L¦ ME, 250000+ы, CU8033,1¦т-+-б,¬щ--)" xfId="2666"/>
    <cellStyle name="DELTA" xfId="2667"/>
    <cellStyle name="Dezimal [0]_!!!GO" xfId="2668"/>
    <cellStyle name="Dezimal_!!!GO" xfId="2669"/>
    <cellStyle name="Dollar (zero dec)" xfId="2670"/>
    <cellStyle name="E?o켥E?_UPC NO " xfId="2671"/>
    <cellStyle name="E­Æo±aE￡" xfId="2672"/>
    <cellStyle name="È­Æó±âÈ£" xfId="2673"/>
    <cellStyle name="E­Æo±aE￡_UPC NO " xfId="2674"/>
    <cellStyle name="È­Æó±âÈ£_WHSE A INR" xfId="2675"/>
    <cellStyle name="E­Æo±aE￡0" xfId="2676"/>
    <cellStyle name="È­Æó±âÈ£0" xfId="2677"/>
    <cellStyle name="eD" xfId="2678"/>
    <cellStyle name="Edited_Data" xfId="2679"/>
    <cellStyle name="Emphasis 1" xfId="2680"/>
    <cellStyle name="Emphasis 2" xfId="2681"/>
    <cellStyle name="Emphasis 3" xfId="2682"/>
    <cellStyle name="Enter Currency (0)" xfId="2683"/>
    <cellStyle name="Enter Currency (2)" xfId="2684"/>
    <cellStyle name="Enter Units (0)" xfId="2685"/>
    <cellStyle name="Enter Units (1)" xfId="2686"/>
    <cellStyle name="Enter Units (2)" xfId="2687"/>
    <cellStyle name="Entered" xfId="2688"/>
    <cellStyle name="Estimated_Data" xfId="2689"/>
    <cellStyle name="Euro" xfId="2690"/>
    <cellStyle name="Euro 2" xfId="2691"/>
    <cellStyle name="Euro 3" xfId="2692"/>
    <cellStyle name="Euro 4" xfId="2693"/>
    <cellStyle name="Explanatory Text" xfId="2694"/>
    <cellStyle name="Explanatory Text 2" xfId="2695"/>
    <cellStyle name="F2" xfId="2696"/>
    <cellStyle name="F3" xfId="2697"/>
    <cellStyle name="F4" xfId="2698"/>
    <cellStyle name="F5" xfId="2699"/>
    <cellStyle name="F6" xfId="2700"/>
    <cellStyle name="F7" xfId="2701"/>
    <cellStyle name="F8" xfId="2702"/>
    <cellStyle name="Fixed" xfId="2703"/>
    <cellStyle name="Followed Hyperlink_Pril 1 k Rasp 1177 ot 22 09 2006 po NEW Tadb Ayol" xfId="2704"/>
    <cellStyle name="Forecast_Data" xfId="2705"/>
    <cellStyle name="Good" xfId="2706"/>
    <cellStyle name="Good 2" xfId="2707"/>
    <cellStyle name="Grey" xfId="2708"/>
    <cellStyle name="HEADER" xfId="2709"/>
    <cellStyle name="Header1" xfId="2710"/>
    <cellStyle name="Header2" xfId="2711"/>
    <cellStyle name="Heading 1" xfId="2712"/>
    <cellStyle name="Heading 1 2" xfId="2713"/>
    <cellStyle name="Heading 2" xfId="2714"/>
    <cellStyle name="Heading 2 2" xfId="2715"/>
    <cellStyle name="Heading 3" xfId="2716"/>
    <cellStyle name="Heading 3 2" xfId="2717"/>
    <cellStyle name="Heading 4" xfId="2718"/>
    <cellStyle name="Heading 4 2" xfId="2719"/>
    <cellStyle name="Hiper?cze" xfId="2720"/>
    <cellStyle name="Hiperv?culo" xfId="2721"/>
    <cellStyle name="Hiperv?culo visitado" xfId="2722"/>
    <cellStyle name="Hyperlink" xfId="2723"/>
    <cellStyle name="I" xfId="2724"/>
    <cellStyle name="I?ioaioiue" xfId="2725"/>
    <cellStyle name="I`u?iue_Deri98_D" xfId="2726"/>
    <cellStyle name="Iau?iue" xfId="2727"/>
    <cellStyle name="Îáû÷íûé_Êíèãà3" xfId="2728"/>
    <cellStyle name="IDEO" xfId="2729"/>
    <cellStyle name="iles|_x0005_h" xfId="2730"/>
    <cellStyle name="Ineduararr?n? acdldnnueer" xfId="2731"/>
    <cellStyle name="Input" xfId="2732"/>
    <cellStyle name="Input [yellow]" xfId="2733"/>
    <cellStyle name="Input 2" xfId="2734"/>
    <cellStyle name="Input 3" xfId="2735"/>
    <cellStyle name="Input 4" xfId="2736"/>
    <cellStyle name="Input Cells" xfId="2737"/>
    <cellStyle name="Input_12-декабрь 09г.2" xfId="2738"/>
    <cellStyle name="Item_Current" xfId="2739"/>
    <cellStyle name="KAGE" xfId="2740"/>
    <cellStyle name="les" xfId="2741"/>
    <cellStyle name="Link Currency (0)" xfId="2742"/>
    <cellStyle name="Link Currency (2)" xfId="2743"/>
    <cellStyle name="Link Units (0)" xfId="2744"/>
    <cellStyle name="Link Units (1)" xfId="2745"/>
    <cellStyle name="Link Units (2)" xfId="2746"/>
    <cellStyle name="Linked Cell" xfId="2747"/>
    <cellStyle name="Linked Cell 2" xfId="2748"/>
    <cellStyle name="Linked Cells" xfId="2749"/>
    <cellStyle name="Migliaia (0)_Calcolo NPV" xfId="2750"/>
    <cellStyle name="Millares [0]_!!!GO" xfId="2751"/>
    <cellStyle name="Millares_!!!GO" xfId="2752"/>
    <cellStyle name="Milliers [0]_!!!GO" xfId="2753"/>
    <cellStyle name="Milliers_!!!GO" xfId="2754"/>
    <cellStyle name="Model" xfId="2755"/>
    <cellStyle name="Moeda [0]_aola" xfId="2756"/>
    <cellStyle name="Moeda_aola" xfId="2757"/>
    <cellStyle name="Moneda [0]_!!!GO" xfId="2758"/>
    <cellStyle name="Moneda_!!!GO" xfId="2759"/>
    <cellStyle name="Monétaire [0]_!!!GO" xfId="2760"/>
    <cellStyle name="Monétaire_!!!GO" xfId="2761"/>
    <cellStyle name="mystyle" xfId="2762"/>
    <cellStyle name="Neutral" xfId="2763"/>
    <cellStyle name="Neutral 2" xfId="2764"/>
    <cellStyle name="no dec" xfId="2765"/>
    <cellStyle name="normal" xfId="2766"/>
    <cellStyle name="Normal - Formatvorlage1" xfId="2767"/>
    <cellStyle name="Normal - Formatvorlage2" xfId="2768"/>
    <cellStyle name="Normal - Formatvorlage3" xfId="2769"/>
    <cellStyle name="Normal - Formatvorlage4" xfId="2770"/>
    <cellStyle name="Normal - Formatvorlage5" xfId="2771"/>
    <cellStyle name="Normal - Formatvorlage6" xfId="2772"/>
    <cellStyle name="Normal - Formatvorlage7" xfId="2773"/>
    <cellStyle name="Normal - Formatvorlage8" xfId="2774"/>
    <cellStyle name="Normal - Style1" xfId="2775"/>
    <cellStyle name="Normal - Style2" xfId="2776"/>
    <cellStyle name="Normal - Style3" xfId="2777"/>
    <cellStyle name="Normal - Style4" xfId="2778"/>
    <cellStyle name="Normal - Style5" xfId="2779"/>
    <cellStyle name="Normal - Style6" xfId="2780"/>
    <cellStyle name="Normal - Style7" xfId="2781"/>
    <cellStyle name="Normal - Style8" xfId="2782"/>
    <cellStyle name="Normal 2" xfId="2783"/>
    <cellStyle name="Normal 2 2" xfId="2784"/>
    <cellStyle name="Normal 3" xfId="2785"/>
    <cellStyle name="Normal_ SG&amp;A Bridge " xfId="2786"/>
    <cellStyle name="Normal2" xfId="2787"/>
    <cellStyle name="Normalny_112598epl" xfId="2788"/>
    <cellStyle name="Normal像?154KV 최종Nego 95.5.3" xfId="2789"/>
    <cellStyle name="Normal견적_상세 내역_laroux" xfId="2790"/>
    <cellStyle name="Note" xfId="2791"/>
    <cellStyle name="Note 2" xfId="2792"/>
    <cellStyle name="Nun??c [0]_ 2003 aia" xfId="2793"/>
    <cellStyle name="Nun??c_ 2003 aia" xfId="2794"/>
    <cellStyle name="№йєРАІ_±вЕё" xfId="2795"/>
    <cellStyle name="o??귟 [0.00]_PRODUCT DETAIL Q1" xfId="2796"/>
    <cellStyle name="Ociriniaue [0]_1" xfId="2797"/>
    <cellStyle name="Ociriniaue_1" xfId="2798"/>
    <cellStyle name="Odwiedzone hiper?cze" xfId="2799"/>
    <cellStyle name="Œ…‹æØ‚è [0.00]_laroux" xfId="2800"/>
    <cellStyle name="Œ…‹æØ‚è_laroux" xfId="2801"/>
    <cellStyle name="Oeiainiaue" xfId="2802"/>
    <cellStyle name="Oeiainiaue [0]" xfId="2803"/>
    <cellStyle name="Ôèíàíñîâûé [0]_Êíèãà3" xfId="2804"/>
    <cellStyle name="Oeiainiaue_,, 255 якуни" xfId="2805"/>
    <cellStyle name="Ôèíàíñîâûé_Êíèãà3" xfId="2806"/>
    <cellStyle name="Oeiainiaue_Налич насел на 1.01.2008" xfId="2807"/>
    <cellStyle name="Option_Added_Cont_Desc" xfId="2808"/>
    <cellStyle name="Output" xfId="2809"/>
    <cellStyle name="Output 2" xfId="2810"/>
    <cellStyle name="per.style" xfId="2811"/>
    <cellStyle name="Percent" xfId="2812"/>
    <cellStyle name="Percent [0]" xfId="2813"/>
    <cellStyle name="Percent [00]" xfId="2814"/>
    <cellStyle name="Percent [2]" xfId="2815"/>
    <cellStyle name="Percent_#6 Temps &amp; Contractors" xfId="2816"/>
    <cellStyle name="PERCENTAGE" xfId="2817"/>
    <cellStyle name="Preliminary_Data" xfId="2818"/>
    <cellStyle name="PrePop Currency (0)" xfId="2819"/>
    <cellStyle name="PrePop Currency (2)" xfId="2820"/>
    <cellStyle name="PrePop Units (0)" xfId="2821"/>
    <cellStyle name="PrePop Units (1)" xfId="2822"/>
    <cellStyle name="PrePop Units (2)" xfId="2823"/>
    <cellStyle name="Prices_Data" xfId="2824"/>
    <cellStyle name="pricing" xfId="2825"/>
    <cellStyle name="PSChar" xfId="2826"/>
    <cellStyle name="PSDate" xfId="2827"/>
    <cellStyle name="PSDec" xfId="2828"/>
    <cellStyle name="PSHeading" xfId="2829"/>
    <cellStyle name="PSInt" xfId="2830"/>
    <cellStyle name="PSSpacer" xfId="2831"/>
    <cellStyle name="R?" xfId="2832"/>
    <cellStyle name="RevList" xfId="2833"/>
    <cellStyle name="s]_x000d__x000a_;load=rrtsklst.exe_x000d__x000a_Beep=yes_x000d__x000a_NullPort=None_x000d__x000a_BorderWidth=3_x000d__x000a_CursorBlinkRate=530_x000d__x000a_DoubleClickSpeed=452_x000d__x000a_Programs=com" xfId="2834"/>
    <cellStyle name="s]_x000d__x000a_load=_x000d__x000a_run=_x000d__x000a_NullPort=None_x000d__x000a_device=Epson FX-1170,EPSON9,LPT1:_x000d__x000a__x000d__x000a_[Desktop]_x000d__x000a_Wallpaper=C:\WIN95\SKY.BMP_x000d__x000a_TileWallpap" xfId="2835"/>
    <cellStyle name="S0" xfId="2836"/>
    <cellStyle name="S0 10" xfId="2837"/>
    <cellStyle name="S0 10 2" xfId="2838"/>
    <cellStyle name="S0 100" xfId="2839"/>
    <cellStyle name="S0 100 2" xfId="2840"/>
    <cellStyle name="S0 101" xfId="2841"/>
    <cellStyle name="S0 101 2" xfId="2842"/>
    <cellStyle name="S0 102" xfId="2843"/>
    <cellStyle name="S0 102 2" xfId="2844"/>
    <cellStyle name="S0 103" xfId="2845"/>
    <cellStyle name="S0 103 2" xfId="2846"/>
    <cellStyle name="S0 104" xfId="2847"/>
    <cellStyle name="S0 104 2" xfId="2848"/>
    <cellStyle name="S0 105" xfId="2849"/>
    <cellStyle name="S0 105 2" xfId="2850"/>
    <cellStyle name="S0 106" xfId="2851"/>
    <cellStyle name="S0 106 2" xfId="2852"/>
    <cellStyle name="S0 107" xfId="2853"/>
    <cellStyle name="S0 107 2" xfId="2854"/>
    <cellStyle name="S0 108" xfId="2855"/>
    <cellStyle name="S0 108 2" xfId="2856"/>
    <cellStyle name="S0 109" xfId="2857"/>
    <cellStyle name="S0 109 2" xfId="2858"/>
    <cellStyle name="S0 11" xfId="2859"/>
    <cellStyle name="S0 11 2" xfId="2860"/>
    <cellStyle name="S0 110" xfId="2861"/>
    <cellStyle name="S0 110 2" xfId="2862"/>
    <cellStyle name="S0 111" xfId="2863"/>
    <cellStyle name="S0 111 2" xfId="2864"/>
    <cellStyle name="S0 112" xfId="2865"/>
    <cellStyle name="S0 112 2" xfId="2866"/>
    <cellStyle name="S0 113" xfId="2867"/>
    <cellStyle name="S0 113 2" xfId="2868"/>
    <cellStyle name="S0 114" xfId="2869"/>
    <cellStyle name="S0 114 2" xfId="2870"/>
    <cellStyle name="S0 115" xfId="2871"/>
    <cellStyle name="S0 115 2" xfId="2872"/>
    <cellStyle name="S0 116" xfId="2873"/>
    <cellStyle name="S0 116 2" xfId="2874"/>
    <cellStyle name="S0 117" xfId="2875"/>
    <cellStyle name="S0 117 2" xfId="2876"/>
    <cellStyle name="S0 118" xfId="2877"/>
    <cellStyle name="S0 118 2" xfId="2878"/>
    <cellStyle name="S0 119" xfId="2879"/>
    <cellStyle name="S0 119 2" xfId="2880"/>
    <cellStyle name="S0 12" xfId="2881"/>
    <cellStyle name="S0 12 2" xfId="2882"/>
    <cellStyle name="S0 120" xfId="2883"/>
    <cellStyle name="S0 120 2" xfId="2884"/>
    <cellStyle name="S0 121" xfId="2885"/>
    <cellStyle name="S0 121 2" xfId="2886"/>
    <cellStyle name="S0 122" xfId="2887"/>
    <cellStyle name="S0 122 2" xfId="2888"/>
    <cellStyle name="S0 123" xfId="2889"/>
    <cellStyle name="S0 123 2" xfId="2890"/>
    <cellStyle name="S0 124" xfId="2891"/>
    <cellStyle name="S0 124 2" xfId="2892"/>
    <cellStyle name="S0 125" xfId="2893"/>
    <cellStyle name="S0 125 2" xfId="2894"/>
    <cellStyle name="S0 126" xfId="2895"/>
    <cellStyle name="S0 126 2" xfId="2896"/>
    <cellStyle name="S0 127" xfId="2897"/>
    <cellStyle name="S0 127 2" xfId="2898"/>
    <cellStyle name="S0 128" xfId="2899"/>
    <cellStyle name="S0 128 2" xfId="2900"/>
    <cellStyle name="S0 129" xfId="2901"/>
    <cellStyle name="S0 129 2" xfId="2902"/>
    <cellStyle name="S0 13" xfId="2903"/>
    <cellStyle name="S0 13 2" xfId="2904"/>
    <cellStyle name="S0 130" xfId="2905"/>
    <cellStyle name="S0 130 2" xfId="2906"/>
    <cellStyle name="S0 131" xfId="2907"/>
    <cellStyle name="S0 131 2" xfId="2908"/>
    <cellStyle name="S0 132" xfId="2909"/>
    <cellStyle name="S0 132 2" xfId="2910"/>
    <cellStyle name="S0 133" xfId="2911"/>
    <cellStyle name="S0 133 2" xfId="2912"/>
    <cellStyle name="S0 134" xfId="2913"/>
    <cellStyle name="S0 134 2" xfId="2914"/>
    <cellStyle name="S0 135" xfId="2915"/>
    <cellStyle name="S0 135 2" xfId="2916"/>
    <cellStyle name="S0 136" xfId="2917"/>
    <cellStyle name="S0 136 2" xfId="2918"/>
    <cellStyle name="S0 137" xfId="2919"/>
    <cellStyle name="S0 137 2" xfId="2920"/>
    <cellStyle name="S0 138" xfId="2921"/>
    <cellStyle name="S0 138 2" xfId="2922"/>
    <cellStyle name="S0 139" xfId="2923"/>
    <cellStyle name="S0 139 2" xfId="2924"/>
    <cellStyle name="S0 14" xfId="2925"/>
    <cellStyle name="S0 14 2" xfId="2926"/>
    <cellStyle name="S0 140" xfId="2927"/>
    <cellStyle name="S0 140 2" xfId="2928"/>
    <cellStyle name="S0 141" xfId="2929"/>
    <cellStyle name="S0 141 2" xfId="2930"/>
    <cellStyle name="S0 142" xfId="2931"/>
    <cellStyle name="S0 142 2" xfId="2932"/>
    <cellStyle name="S0 143" xfId="2933"/>
    <cellStyle name="S0 143 2" xfId="2934"/>
    <cellStyle name="S0 144" xfId="2935"/>
    <cellStyle name="S0 144 2" xfId="2936"/>
    <cellStyle name="S0 145" xfId="2937"/>
    <cellStyle name="S0 145 2" xfId="2938"/>
    <cellStyle name="S0 146" xfId="2939"/>
    <cellStyle name="S0 146 2" xfId="2940"/>
    <cellStyle name="S0 147" xfId="2941"/>
    <cellStyle name="S0 147 2" xfId="2942"/>
    <cellStyle name="S0 148" xfId="2943"/>
    <cellStyle name="S0 148 2" xfId="2944"/>
    <cellStyle name="S0 149" xfId="2945"/>
    <cellStyle name="S0 149 2" xfId="2946"/>
    <cellStyle name="S0 15" xfId="2947"/>
    <cellStyle name="S0 15 2" xfId="2948"/>
    <cellStyle name="S0 150" xfId="2949"/>
    <cellStyle name="S0 150 2" xfId="2950"/>
    <cellStyle name="S0 151" xfId="2951"/>
    <cellStyle name="S0 151 2" xfId="2952"/>
    <cellStyle name="S0 152" xfId="2953"/>
    <cellStyle name="S0 152 2" xfId="2954"/>
    <cellStyle name="S0 153" xfId="2955"/>
    <cellStyle name="S0 153 2" xfId="2956"/>
    <cellStyle name="S0 154" xfId="2957"/>
    <cellStyle name="S0 154 2" xfId="2958"/>
    <cellStyle name="S0 155" xfId="2959"/>
    <cellStyle name="S0 155 2" xfId="2960"/>
    <cellStyle name="S0 156" xfId="2961"/>
    <cellStyle name="S0 156 2" xfId="2962"/>
    <cellStyle name="S0 157" xfId="2963"/>
    <cellStyle name="S0 157 2" xfId="2964"/>
    <cellStyle name="S0 158" xfId="2965"/>
    <cellStyle name="S0 158 2" xfId="2966"/>
    <cellStyle name="S0 159" xfId="2967"/>
    <cellStyle name="S0 159 2" xfId="2968"/>
    <cellStyle name="S0 16" xfId="2969"/>
    <cellStyle name="S0 16 2" xfId="2970"/>
    <cellStyle name="S0 160" xfId="2971"/>
    <cellStyle name="S0 160 2" xfId="2972"/>
    <cellStyle name="S0 161" xfId="2973"/>
    <cellStyle name="S0 161 2" xfId="2974"/>
    <cellStyle name="S0 162" xfId="2975"/>
    <cellStyle name="S0 162 2" xfId="2976"/>
    <cellStyle name="S0 163" xfId="2977"/>
    <cellStyle name="S0 163 2" xfId="2978"/>
    <cellStyle name="S0 164" xfId="2979"/>
    <cellStyle name="S0 164 2" xfId="2980"/>
    <cellStyle name="S0 165" xfId="2981"/>
    <cellStyle name="S0 165 2" xfId="2982"/>
    <cellStyle name="S0 166" xfId="2983"/>
    <cellStyle name="S0 166 2" xfId="2984"/>
    <cellStyle name="S0 167" xfId="2985"/>
    <cellStyle name="S0 167 2" xfId="2986"/>
    <cellStyle name="S0 168" xfId="2987"/>
    <cellStyle name="S0 168 2" xfId="2988"/>
    <cellStyle name="S0 169" xfId="2989"/>
    <cellStyle name="S0 169 2" xfId="2990"/>
    <cellStyle name="S0 17" xfId="2991"/>
    <cellStyle name="S0 17 2" xfId="2992"/>
    <cellStyle name="S0 170" xfId="2993"/>
    <cellStyle name="S0 170 2" xfId="2994"/>
    <cellStyle name="S0 171" xfId="2995"/>
    <cellStyle name="S0 171 2" xfId="2996"/>
    <cellStyle name="S0 172" xfId="2997"/>
    <cellStyle name="S0 172 2" xfId="2998"/>
    <cellStyle name="S0 173" xfId="2999"/>
    <cellStyle name="S0 173 2" xfId="3000"/>
    <cellStyle name="S0 174" xfId="3001"/>
    <cellStyle name="S0 174 2" xfId="3002"/>
    <cellStyle name="S0 175" xfId="3003"/>
    <cellStyle name="S0 175 2" xfId="3004"/>
    <cellStyle name="S0 176" xfId="3005"/>
    <cellStyle name="S0 176 2" xfId="3006"/>
    <cellStyle name="S0 177" xfId="3007"/>
    <cellStyle name="S0 177 2" xfId="3008"/>
    <cellStyle name="S0 178" xfId="3009"/>
    <cellStyle name="S0 178 2" xfId="3010"/>
    <cellStyle name="S0 179" xfId="3011"/>
    <cellStyle name="S0 179 2" xfId="3012"/>
    <cellStyle name="S0 18" xfId="3013"/>
    <cellStyle name="S0 18 2" xfId="3014"/>
    <cellStyle name="S0 180" xfId="3015"/>
    <cellStyle name="S0 180 2" xfId="3016"/>
    <cellStyle name="S0 181" xfId="3017"/>
    <cellStyle name="S0 181 2" xfId="3018"/>
    <cellStyle name="S0 182" xfId="3019"/>
    <cellStyle name="S0 182 2" xfId="3020"/>
    <cellStyle name="S0 183" xfId="3021"/>
    <cellStyle name="S0 183 2" xfId="3022"/>
    <cellStyle name="S0 184" xfId="3023"/>
    <cellStyle name="S0 184 2" xfId="3024"/>
    <cellStyle name="S0 185" xfId="3025"/>
    <cellStyle name="S0 185 2" xfId="3026"/>
    <cellStyle name="S0 186" xfId="3027"/>
    <cellStyle name="S0 186 2" xfId="3028"/>
    <cellStyle name="S0 187" xfId="3029"/>
    <cellStyle name="S0 187 2" xfId="3030"/>
    <cellStyle name="S0 188" xfId="3031"/>
    <cellStyle name="S0 188 2" xfId="3032"/>
    <cellStyle name="S0 189" xfId="3033"/>
    <cellStyle name="S0 189 2" xfId="3034"/>
    <cellStyle name="S0 19" xfId="3035"/>
    <cellStyle name="S0 19 2" xfId="3036"/>
    <cellStyle name="S0 190" xfId="3037"/>
    <cellStyle name="S0 190 2" xfId="3038"/>
    <cellStyle name="S0 191" xfId="3039"/>
    <cellStyle name="S0 191 2" xfId="3040"/>
    <cellStyle name="S0 192" xfId="3041"/>
    <cellStyle name="S0 192 2" xfId="3042"/>
    <cellStyle name="S0 193" xfId="3043"/>
    <cellStyle name="S0 193 2" xfId="3044"/>
    <cellStyle name="S0 194" xfId="3045"/>
    <cellStyle name="S0 194 2" xfId="3046"/>
    <cellStyle name="S0 195" xfId="3047"/>
    <cellStyle name="S0 195 2" xfId="3048"/>
    <cellStyle name="S0 196" xfId="3049"/>
    <cellStyle name="S0 196 2" xfId="3050"/>
    <cellStyle name="S0 197" xfId="3051"/>
    <cellStyle name="S0 197 2" xfId="3052"/>
    <cellStyle name="S0 198" xfId="3053"/>
    <cellStyle name="S0 198 2" xfId="3054"/>
    <cellStyle name="S0 199" xfId="3055"/>
    <cellStyle name="S0 199 2" xfId="3056"/>
    <cellStyle name="S0 2" xfId="3057"/>
    <cellStyle name="S0 2 10" xfId="3058"/>
    <cellStyle name="S0 2 2" xfId="3059"/>
    <cellStyle name="S0 2 2 10" xfId="3060"/>
    <cellStyle name="S0 2 2 2" xfId="3061"/>
    <cellStyle name="S0 2 2 2 2" xfId="3062"/>
    <cellStyle name="S0 2 2 2 2 2" xfId="3063"/>
    <cellStyle name="S0 2 2 2 2 2 2" xfId="3064"/>
    <cellStyle name="S0 2 2 2 2 2 2 2" xfId="3065"/>
    <cellStyle name="S0 2 2 2 2 2 2 2 2" xfId="3066"/>
    <cellStyle name="S0 2 2 2 2 2 2 2 2 2" xfId="3067"/>
    <cellStyle name="S0 2 2 2 2 2 2 2 2 2 2" xfId="3068"/>
    <cellStyle name="S0 2 2 2 2 2 2 2 2 2 2 2" xfId="3069"/>
    <cellStyle name="S0 2 2 2 2 2 2 2 2 3" xfId="3070"/>
    <cellStyle name="S0 2 2 2 2 2 2 2 2 4" xfId="3071"/>
    <cellStyle name="S0 2 2 2 2 2 2 2 2 5" xfId="3072"/>
    <cellStyle name="S0 2 2 2 2 2 2 2 3" xfId="3073"/>
    <cellStyle name="S0 2 2 2 2 2 2 2 4" xfId="3074"/>
    <cellStyle name="S0 2 2 2 2 2 2 2 5" xfId="3075"/>
    <cellStyle name="S0 2 2 2 2 2 2 2 6" xfId="3076"/>
    <cellStyle name="S0 2 2 2 2 2 2 3" xfId="3077"/>
    <cellStyle name="S0 2 2 2 2 2 2 4" xfId="3078"/>
    <cellStyle name="S0 2 2 2 2 2 2 5" xfId="3079"/>
    <cellStyle name="S0 2 2 2 2 2 2 6" xfId="3080"/>
    <cellStyle name="S0 2 2 2 2 2 2 7" xfId="3081"/>
    <cellStyle name="S0 2 2 2 2 2 3" xfId="3082"/>
    <cellStyle name="S0 2 2 2 2 2 4" xfId="3083"/>
    <cellStyle name="S0 2 2 2 2 2 5" xfId="3084"/>
    <cellStyle name="S0 2 2 2 2 2 6" xfId="3085"/>
    <cellStyle name="S0 2 2 2 2 2 7" xfId="3086"/>
    <cellStyle name="S0 2 2 2 2 2 8" xfId="3087"/>
    <cellStyle name="S0 2 2 2 2 2_ПФ_апрель_25" xfId="3088"/>
    <cellStyle name="S0 2 2 2 2 3" xfId="3089"/>
    <cellStyle name="S0 2 2 2 2 3 2" xfId="3090"/>
    <cellStyle name="S0 2 2 2 2 3 2 2" xfId="3091"/>
    <cellStyle name="S0 2 2 2 2 3 2 2 2" xfId="3092"/>
    <cellStyle name="S0 2 2 2 2 3 3" xfId="3093"/>
    <cellStyle name="S0 2 2 2 2 3 4" xfId="3094"/>
    <cellStyle name="S0 2 2 2 2 4" xfId="3095"/>
    <cellStyle name="S0 2 2 2 2 5" xfId="3096"/>
    <cellStyle name="S0 2 2 2 2 6" xfId="3097"/>
    <cellStyle name="S0 2 2 2 2 7" xfId="3098"/>
    <cellStyle name="S0 2 2 2 2 8" xfId="3099"/>
    <cellStyle name="S0 2 2 2 3" xfId="3100"/>
    <cellStyle name="S0 2 2 2 3 2" xfId="3101"/>
    <cellStyle name="S0 2 2 2 3 2 2" xfId="3102"/>
    <cellStyle name="S0 2 2 2 3 2 2 2" xfId="3103"/>
    <cellStyle name="S0 2 2 2 3 3" xfId="3104"/>
    <cellStyle name="S0 2 2 2 3 4" xfId="3105"/>
    <cellStyle name="S0 2 2 2 4" xfId="3106"/>
    <cellStyle name="S0 2 2 2 5" xfId="3107"/>
    <cellStyle name="S0 2 2 2 6" xfId="3108"/>
    <cellStyle name="S0 2 2 2 7" xfId="3109"/>
    <cellStyle name="S0 2 2 2 8" xfId="3110"/>
    <cellStyle name="S0 2 2 2_ ШФ_ноябрь" xfId="3111"/>
    <cellStyle name="S0 2 2 3" xfId="3112"/>
    <cellStyle name="S0 2 2 3 2" xfId="3113"/>
    <cellStyle name="S0 2 2 4" xfId="3114"/>
    <cellStyle name="S0 2 2 4 2" xfId="3115"/>
    <cellStyle name="S0 2 2 5" xfId="3116"/>
    <cellStyle name="S0 2 2 5 2" xfId="3117"/>
    <cellStyle name="S0 2 2 5 2 2" xfId="3118"/>
    <cellStyle name="S0 2 2 5 2 2 2" xfId="3119"/>
    <cellStyle name="S0 2 2 5 3" xfId="3120"/>
    <cellStyle name="S0 2 2 6" xfId="3121"/>
    <cellStyle name="S0 2 2 7" xfId="3122"/>
    <cellStyle name="S0 2 2 8" xfId="3123"/>
    <cellStyle name="S0 2 2 9" xfId="3124"/>
    <cellStyle name="S0 2 3" xfId="3125"/>
    <cellStyle name="S0 2 3 2" xfId="3126"/>
    <cellStyle name="S0 2 4" xfId="3127"/>
    <cellStyle name="S0 2 4 2" xfId="3128"/>
    <cellStyle name="S0 2 5" xfId="3129"/>
    <cellStyle name="S0 2 5 2" xfId="3130"/>
    <cellStyle name="S0 2 5 2 2" xfId="3131"/>
    <cellStyle name="S0 2 5 2 2 2" xfId="3132"/>
    <cellStyle name="S0 2 5 3" xfId="3133"/>
    <cellStyle name="S0 2 6" xfId="3134"/>
    <cellStyle name="S0 2 7" xfId="3135"/>
    <cellStyle name="S0 2 8" xfId="3136"/>
    <cellStyle name="S0 2 9" xfId="3137"/>
    <cellStyle name="S0 2_ ШФ_ноябрь" xfId="3138"/>
    <cellStyle name="S0 20" xfId="3139"/>
    <cellStyle name="S0 20 2" xfId="3140"/>
    <cellStyle name="S0 200" xfId="3141"/>
    <cellStyle name="S0 200 2" xfId="3142"/>
    <cellStyle name="S0 201" xfId="3143"/>
    <cellStyle name="S0 201 2" xfId="3144"/>
    <cellStyle name="S0 202" xfId="3145"/>
    <cellStyle name="S0 202 2" xfId="3146"/>
    <cellStyle name="S0 203" xfId="3147"/>
    <cellStyle name="S0 203 2" xfId="3148"/>
    <cellStyle name="S0 204" xfId="3149"/>
    <cellStyle name="S0 204 2" xfId="3150"/>
    <cellStyle name="S0 205" xfId="3151"/>
    <cellStyle name="S0 205 2" xfId="3152"/>
    <cellStyle name="S0 206" xfId="3153"/>
    <cellStyle name="S0 206 2" xfId="3154"/>
    <cellStyle name="S0 207" xfId="3155"/>
    <cellStyle name="S0 207 2" xfId="3156"/>
    <cellStyle name="S0 208" xfId="3157"/>
    <cellStyle name="S0 208 2" xfId="3158"/>
    <cellStyle name="S0 209" xfId="3159"/>
    <cellStyle name="S0 209 2" xfId="3160"/>
    <cellStyle name="S0 21" xfId="3161"/>
    <cellStyle name="S0 21 2" xfId="3162"/>
    <cellStyle name="S0 210" xfId="3163"/>
    <cellStyle name="S0 210 2" xfId="3164"/>
    <cellStyle name="S0 211" xfId="3165"/>
    <cellStyle name="S0 211 2" xfId="3166"/>
    <cellStyle name="S0 212" xfId="3167"/>
    <cellStyle name="S0 212 2" xfId="3168"/>
    <cellStyle name="S0 213" xfId="3169"/>
    <cellStyle name="S0 213 2" xfId="3170"/>
    <cellStyle name="S0 214" xfId="3171"/>
    <cellStyle name="S0 214 2" xfId="3172"/>
    <cellStyle name="S0 215" xfId="3173"/>
    <cellStyle name="S0 215 2" xfId="3174"/>
    <cellStyle name="S0 216" xfId="3175"/>
    <cellStyle name="S0 216 2" xfId="3176"/>
    <cellStyle name="S0 217" xfId="3177"/>
    <cellStyle name="S0 217 2" xfId="3178"/>
    <cellStyle name="S0 217 2 2" xfId="3179"/>
    <cellStyle name="S0 217 2 2 2" xfId="3180"/>
    <cellStyle name="S0 217 3" xfId="3181"/>
    <cellStyle name="S0 217 4" xfId="3182"/>
    <cellStyle name="S0 218" xfId="3183"/>
    <cellStyle name="S0 218 2" xfId="3184"/>
    <cellStyle name="S0 219" xfId="3185"/>
    <cellStyle name="S0 219 2" xfId="3186"/>
    <cellStyle name="S0 22" xfId="3187"/>
    <cellStyle name="S0 22 2" xfId="3188"/>
    <cellStyle name="S0 220" xfId="3189"/>
    <cellStyle name="S0 220 2" xfId="3190"/>
    <cellStyle name="S0 221" xfId="3191"/>
    <cellStyle name="S0 221 2" xfId="3192"/>
    <cellStyle name="S0 222" xfId="3193"/>
    <cellStyle name="S0 222 2" xfId="3194"/>
    <cellStyle name="S0 223" xfId="3195"/>
    <cellStyle name="S0 223 2" xfId="3196"/>
    <cellStyle name="S0 224" xfId="3197"/>
    <cellStyle name="S0 224 2" xfId="3198"/>
    <cellStyle name="S0 225" xfId="3199"/>
    <cellStyle name="S0 225 2" xfId="3200"/>
    <cellStyle name="S0 226" xfId="3201"/>
    <cellStyle name="S0 226 2" xfId="3202"/>
    <cellStyle name="S0 227" xfId="3203"/>
    <cellStyle name="S0 227 2" xfId="3204"/>
    <cellStyle name="S0 228" xfId="3205"/>
    <cellStyle name="S0 229" xfId="3206"/>
    <cellStyle name="S0 23" xfId="3207"/>
    <cellStyle name="S0 23 2" xfId="3208"/>
    <cellStyle name="S0 230" xfId="3209"/>
    <cellStyle name="S0 231" xfId="3210"/>
    <cellStyle name="S0 232" xfId="3211"/>
    <cellStyle name="S0 233" xfId="3212"/>
    <cellStyle name="S0 234" xfId="3213"/>
    <cellStyle name="S0 235" xfId="3214"/>
    <cellStyle name="S0 236" xfId="3215"/>
    <cellStyle name="S0 237" xfId="3216"/>
    <cellStyle name="S0 238" xfId="3217"/>
    <cellStyle name="S0 239" xfId="3218"/>
    <cellStyle name="S0 24" xfId="3219"/>
    <cellStyle name="S0 24 2" xfId="3220"/>
    <cellStyle name="S0 240" xfId="3221"/>
    <cellStyle name="S0 241" xfId="3222"/>
    <cellStyle name="S0 242" xfId="3223"/>
    <cellStyle name="S0 243" xfId="3224"/>
    <cellStyle name="S0 244" xfId="3225"/>
    <cellStyle name="S0 245" xfId="3226"/>
    <cellStyle name="S0 246" xfId="3227"/>
    <cellStyle name="S0 247" xfId="3228"/>
    <cellStyle name="S0 248" xfId="3229"/>
    <cellStyle name="S0 249" xfId="3230"/>
    <cellStyle name="S0 25" xfId="3231"/>
    <cellStyle name="S0 25 2" xfId="3232"/>
    <cellStyle name="S0 250" xfId="3233"/>
    <cellStyle name="S0 251" xfId="3234"/>
    <cellStyle name="S0 252" xfId="3235"/>
    <cellStyle name="S0 253" xfId="3236"/>
    <cellStyle name="S0 254" xfId="3237"/>
    <cellStyle name="S0 255" xfId="3238"/>
    <cellStyle name="S0 256" xfId="3239"/>
    <cellStyle name="S0 26" xfId="3240"/>
    <cellStyle name="S0 26 2" xfId="3241"/>
    <cellStyle name="S0 27" xfId="3242"/>
    <cellStyle name="S0 27 2" xfId="3243"/>
    <cellStyle name="S0 28" xfId="3244"/>
    <cellStyle name="S0 28 2" xfId="3245"/>
    <cellStyle name="S0 29" xfId="3246"/>
    <cellStyle name="S0 29 2" xfId="3247"/>
    <cellStyle name="S0 3" xfId="3248"/>
    <cellStyle name="S0 3 2" xfId="3249"/>
    <cellStyle name="S0 3 3" xfId="3250"/>
    <cellStyle name="S0 30" xfId="3251"/>
    <cellStyle name="S0 30 2" xfId="3252"/>
    <cellStyle name="S0 31" xfId="3253"/>
    <cellStyle name="S0 31 2" xfId="3254"/>
    <cellStyle name="S0 32" xfId="3255"/>
    <cellStyle name="S0 32 2" xfId="3256"/>
    <cellStyle name="S0 33" xfId="3257"/>
    <cellStyle name="S0 33 2" xfId="3258"/>
    <cellStyle name="S0 34" xfId="3259"/>
    <cellStyle name="S0 34 2" xfId="3260"/>
    <cellStyle name="S0 35" xfId="3261"/>
    <cellStyle name="S0 35 2" xfId="3262"/>
    <cellStyle name="S0 36" xfId="3263"/>
    <cellStyle name="S0 36 2" xfId="3264"/>
    <cellStyle name="S0 37" xfId="3265"/>
    <cellStyle name="S0 37 2" xfId="3266"/>
    <cellStyle name="S0 38" xfId="3267"/>
    <cellStyle name="S0 38 2" xfId="3268"/>
    <cellStyle name="S0 39" xfId="3269"/>
    <cellStyle name="S0 39 2" xfId="3270"/>
    <cellStyle name="S0 4" xfId="3271"/>
    <cellStyle name="S0 4 2" xfId="3272"/>
    <cellStyle name="S0 4 3" xfId="3273"/>
    <cellStyle name="S0 40" xfId="3274"/>
    <cellStyle name="S0 40 2" xfId="3275"/>
    <cellStyle name="S0 41" xfId="3276"/>
    <cellStyle name="S0 41 2" xfId="3277"/>
    <cellStyle name="S0 42" xfId="3278"/>
    <cellStyle name="S0 42 2" xfId="3279"/>
    <cellStyle name="S0 43" xfId="3280"/>
    <cellStyle name="S0 43 2" xfId="3281"/>
    <cellStyle name="S0 44" xfId="3282"/>
    <cellStyle name="S0 44 2" xfId="3283"/>
    <cellStyle name="S0 45" xfId="3284"/>
    <cellStyle name="S0 45 2" xfId="3285"/>
    <cellStyle name="S0 46" xfId="3286"/>
    <cellStyle name="S0 46 2" xfId="3287"/>
    <cellStyle name="S0 47" xfId="3288"/>
    <cellStyle name="S0 47 2" xfId="3289"/>
    <cellStyle name="S0 48" xfId="3290"/>
    <cellStyle name="S0 48 2" xfId="3291"/>
    <cellStyle name="S0 49" xfId="3292"/>
    <cellStyle name="S0 49 2" xfId="3293"/>
    <cellStyle name="S0 5" xfId="3294"/>
    <cellStyle name="S0 5 2" xfId="3295"/>
    <cellStyle name="S0 50" xfId="3296"/>
    <cellStyle name="S0 50 2" xfId="3297"/>
    <cellStyle name="S0 51" xfId="3298"/>
    <cellStyle name="S0 51 2" xfId="3299"/>
    <cellStyle name="S0 52" xfId="3300"/>
    <cellStyle name="S0 52 2" xfId="3301"/>
    <cellStyle name="S0 53" xfId="3302"/>
    <cellStyle name="S0 53 2" xfId="3303"/>
    <cellStyle name="S0 54" xfId="3304"/>
    <cellStyle name="S0 54 2" xfId="3305"/>
    <cellStyle name="S0 55" xfId="3306"/>
    <cellStyle name="S0 55 2" xfId="3307"/>
    <cellStyle name="S0 56" xfId="3308"/>
    <cellStyle name="S0 56 2" xfId="3309"/>
    <cellStyle name="S0 57" xfId="3310"/>
    <cellStyle name="S0 57 2" xfId="3311"/>
    <cellStyle name="S0 58" xfId="3312"/>
    <cellStyle name="S0 58 2" xfId="3313"/>
    <cellStyle name="S0 59" xfId="3314"/>
    <cellStyle name="S0 59 2" xfId="3315"/>
    <cellStyle name="S0 6" xfId="3316"/>
    <cellStyle name="S0 6 2" xfId="3317"/>
    <cellStyle name="S0 60" xfId="3318"/>
    <cellStyle name="S0 60 2" xfId="3319"/>
    <cellStyle name="S0 61" xfId="3320"/>
    <cellStyle name="S0 61 2" xfId="3321"/>
    <cellStyle name="S0 62" xfId="3322"/>
    <cellStyle name="S0 62 2" xfId="3323"/>
    <cellStyle name="S0 63" xfId="3324"/>
    <cellStyle name="S0 63 2" xfId="3325"/>
    <cellStyle name="S0 64" xfId="3326"/>
    <cellStyle name="S0 64 2" xfId="3327"/>
    <cellStyle name="S0 65" xfId="3328"/>
    <cellStyle name="S0 65 2" xfId="3329"/>
    <cellStyle name="S0 66" xfId="3330"/>
    <cellStyle name="S0 66 2" xfId="3331"/>
    <cellStyle name="S0 67" xfId="3332"/>
    <cellStyle name="S0 67 2" xfId="3333"/>
    <cellStyle name="S0 68" xfId="3334"/>
    <cellStyle name="S0 68 2" xfId="3335"/>
    <cellStyle name="S0 69" xfId="3336"/>
    <cellStyle name="S0 69 2" xfId="3337"/>
    <cellStyle name="S0 7" xfId="3338"/>
    <cellStyle name="S0 7 2" xfId="3339"/>
    <cellStyle name="S0 70" xfId="3340"/>
    <cellStyle name="S0 70 2" xfId="3341"/>
    <cellStyle name="S0 71" xfId="3342"/>
    <cellStyle name="S0 71 2" xfId="3343"/>
    <cellStyle name="S0 72" xfId="3344"/>
    <cellStyle name="S0 72 2" xfId="3345"/>
    <cellStyle name="S0 73" xfId="3346"/>
    <cellStyle name="S0 73 2" xfId="3347"/>
    <cellStyle name="S0 74" xfId="3348"/>
    <cellStyle name="S0 74 2" xfId="3349"/>
    <cellStyle name="S0 75" xfId="3350"/>
    <cellStyle name="S0 75 2" xfId="3351"/>
    <cellStyle name="S0 76" xfId="3352"/>
    <cellStyle name="S0 76 2" xfId="3353"/>
    <cellStyle name="S0 77" xfId="3354"/>
    <cellStyle name="S0 77 2" xfId="3355"/>
    <cellStyle name="S0 78" xfId="3356"/>
    <cellStyle name="S0 78 2" xfId="3357"/>
    <cellStyle name="S0 79" xfId="3358"/>
    <cellStyle name="S0 79 2" xfId="3359"/>
    <cellStyle name="S0 8" xfId="3360"/>
    <cellStyle name="S0 8 2" xfId="3361"/>
    <cellStyle name="S0 80" xfId="3362"/>
    <cellStyle name="S0 80 2" xfId="3363"/>
    <cellStyle name="S0 81" xfId="3364"/>
    <cellStyle name="S0 81 2" xfId="3365"/>
    <cellStyle name="S0 82" xfId="3366"/>
    <cellStyle name="S0 82 2" xfId="3367"/>
    <cellStyle name="S0 83" xfId="3368"/>
    <cellStyle name="S0 83 2" xfId="3369"/>
    <cellStyle name="S0 84" xfId="3370"/>
    <cellStyle name="S0 84 2" xfId="3371"/>
    <cellStyle name="S0 85" xfId="3372"/>
    <cellStyle name="S0 85 2" xfId="3373"/>
    <cellStyle name="S0 86" xfId="3374"/>
    <cellStyle name="S0 86 2" xfId="3375"/>
    <cellStyle name="S0 87" xfId="3376"/>
    <cellStyle name="S0 87 2" xfId="3377"/>
    <cellStyle name="S0 88" xfId="3378"/>
    <cellStyle name="S0 88 2" xfId="3379"/>
    <cellStyle name="S0 89" xfId="3380"/>
    <cellStyle name="S0 89 2" xfId="3381"/>
    <cellStyle name="S0 9" xfId="3382"/>
    <cellStyle name="S0 9 2" xfId="3383"/>
    <cellStyle name="S0 90" xfId="3384"/>
    <cellStyle name="S0 90 2" xfId="3385"/>
    <cellStyle name="S0 91" xfId="3386"/>
    <cellStyle name="S0 91 2" xfId="3387"/>
    <cellStyle name="S0 92" xfId="3388"/>
    <cellStyle name="S0 92 2" xfId="3389"/>
    <cellStyle name="S0 93" xfId="3390"/>
    <cellStyle name="S0 93 2" xfId="3391"/>
    <cellStyle name="S0 94" xfId="3392"/>
    <cellStyle name="S0 94 2" xfId="3393"/>
    <cellStyle name="S0 95" xfId="3394"/>
    <cellStyle name="S0 95 2" xfId="3395"/>
    <cellStyle name="S0 96" xfId="3396"/>
    <cellStyle name="S0 96 2" xfId="3397"/>
    <cellStyle name="S0 97" xfId="3398"/>
    <cellStyle name="S0 97 2" xfId="3399"/>
    <cellStyle name="S0 98" xfId="3400"/>
    <cellStyle name="S0 98 2" xfId="3401"/>
    <cellStyle name="S0 99" xfId="3402"/>
    <cellStyle name="S0 99 2" xfId="3403"/>
    <cellStyle name="S0_2008" xfId="3404"/>
    <cellStyle name="S1" xfId="3405"/>
    <cellStyle name="S1 10" xfId="3406"/>
    <cellStyle name="S1 10 2" xfId="3407"/>
    <cellStyle name="S1 100" xfId="3408"/>
    <cellStyle name="S1 100 2" xfId="3409"/>
    <cellStyle name="S1 101" xfId="3410"/>
    <cellStyle name="S1 101 2" xfId="3411"/>
    <cellStyle name="S1 102" xfId="3412"/>
    <cellStyle name="S1 102 2" xfId="3413"/>
    <cellStyle name="S1 103" xfId="3414"/>
    <cellStyle name="S1 103 2" xfId="3415"/>
    <cellStyle name="S1 104" xfId="3416"/>
    <cellStyle name="S1 104 2" xfId="3417"/>
    <cellStyle name="S1 105" xfId="3418"/>
    <cellStyle name="S1 105 2" xfId="3419"/>
    <cellStyle name="S1 106" xfId="3420"/>
    <cellStyle name="S1 106 2" xfId="3421"/>
    <cellStyle name="S1 107" xfId="3422"/>
    <cellStyle name="S1 107 2" xfId="3423"/>
    <cellStyle name="S1 108" xfId="3424"/>
    <cellStyle name="S1 108 2" xfId="3425"/>
    <cellStyle name="S1 109" xfId="3426"/>
    <cellStyle name="S1 109 2" xfId="3427"/>
    <cellStyle name="S1 11" xfId="3428"/>
    <cellStyle name="S1 11 2" xfId="3429"/>
    <cellStyle name="S1 110" xfId="3430"/>
    <cellStyle name="S1 110 2" xfId="3431"/>
    <cellStyle name="S1 111" xfId="3432"/>
    <cellStyle name="S1 111 2" xfId="3433"/>
    <cellStyle name="S1 112" xfId="3434"/>
    <cellStyle name="S1 112 2" xfId="3435"/>
    <cellStyle name="S1 113" xfId="3436"/>
    <cellStyle name="S1 113 2" xfId="3437"/>
    <cellStyle name="S1 114" xfId="3438"/>
    <cellStyle name="S1 114 2" xfId="3439"/>
    <cellStyle name="S1 115" xfId="3440"/>
    <cellStyle name="S1 115 2" xfId="3441"/>
    <cellStyle name="S1 116" xfId="3442"/>
    <cellStyle name="S1 116 2" xfId="3443"/>
    <cellStyle name="S1 117" xfId="3444"/>
    <cellStyle name="S1 117 2" xfId="3445"/>
    <cellStyle name="S1 118" xfId="3446"/>
    <cellStyle name="S1 118 2" xfId="3447"/>
    <cellStyle name="S1 119" xfId="3448"/>
    <cellStyle name="S1 119 2" xfId="3449"/>
    <cellStyle name="S1 12" xfId="3450"/>
    <cellStyle name="S1 12 2" xfId="3451"/>
    <cellStyle name="S1 120" xfId="3452"/>
    <cellStyle name="S1 120 2" xfId="3453"/>
    <cellStyle name="S1 121" xfId="3454"/>
    <cellStyle name="S1 121 2" xfId="3455"/>
    <cellStyle name="S1 122" xfId="3456"/>
    <cellStyle name="S1 122 2" xfId="3457"/>
    <cellStyle name="S1 123" xfId="3458"/>
    <cellStyle name="S1 123 2" xfId="3459"/>
    <cellStyle name="S1 124" xfId="3460"/>
    <cellStyle name="S1 124 2" xfId="3461"/>
    <cellStyle name="S1 125" xfId="3462"/>
    <cellStyle name="S1 125 2" xfId="3463"/>
    <cellStyle name="S1 126" xfId="3464"/>
    <cellStyle name="S1 126 2" xfId="3465"/>
    <cellStyle name="S1 127" xfId="3466"/>
    <cellStyle name="S1 127 2" xfId="3467"/>
    <cellStyle name="S1 128" xfId="3468"/>
    <cellStyle name="S1 128 2" xfId="3469"/>
    <cellStyle name="S1 129" xfId="3470"/>
    <cellStyle name="S1 129 2" xfId="3471"/>
    <cellStyle name="S1 13" xfId="3472"/>
    <cellStyle name="S1 13 2" xfId="3473"/>
    <cellStyle name="S1 130" xfId="3474"/>
    <cellStyle name="S1 130 2" xfId="3475"/>
    <cellStyle name="S1 131" xfId="3476"/>
    <cellStyle name="S1 131 2" xfId="3477"/>
    <cellStyle name="S1 132" xfId="3478"/>
    <cellStyle name="S1 132 2" xfId="3479"/>
    <cellStyle name="S1 133" xfId="3480"/>
    <cellStyle name="S1 133 2" xfId="3481"/>
    <cellStyle name="S1 134" xfId="3482"/>
    <cellStyle name="S1 134 2" xfId="3483"/>
    <cellStyle name="S1 135" xfId="3484"/>
    <cellStyle name="S1 135 2" xfId="3485"/>
    <cellStyle name="S1 136" xfId="3486"/>
    <cellStyle name="S1 136 2" xfId="3487"/>
    <cellStyle name="S1 137" xfId="3488"/>
    <cellStyle name="S1 137 2" xfId="3489"/>
    <cellStyle name="S1 138" xfId="3490"/>
    <cellStyle name="S1 138 2" xfId="3491"/>
    <cellStyle name="S1 139" xfId="3492"/>
    <cellStyle name="S1 139 2" xfId="3493"/>
    <cellStyle name="S1 14" xfId="3494"/>
    <cellStyle name="S1 14 2" xfId="3495"/>
    <cellStyle name="S1 140" xfId="3496"/>
    <cellStyle name="S1 140 2" xfId="3497"/>
    <cellStyle name="S1 141" xfId="3498"/>
    <cellStyle name="S1 141 2" xfId="3499"/>
    <cellStyle name="S1 142" xfId="3500"/>
    <cellStyle name="S1 142 2" xfId="3501"/>
    <cellStyle name="S1 143" xfId="3502"/>
    <cellStyle name="S1 143 2" xfId="3503"/>
    <cellStyle name="S1 144" xfId="3504"/>
    <cellStyle name="S1 144 2" xfId="3505"/>
    <cellStyle name="S1 145" xfId="3506"/>
    <cellStyle name="S1 145 2" xfId="3507"/>
    <cellStyle name="S1 146" xfId="3508"/>
    <cellStyle name="S1 146 2" xfId="3509"/>
    <cellStyle name="S1 147" xfId="3510"/>
    <cellStyle name="S1 147 2" xfId="3511"/>
    <cellStyle name="S1 148" xfId="3512"/>
    <cellStyle name="S1 148 2" xfId="3513"/>
    <cellStyle name="S1 149" xfId="3514"/>
    <cellStyle name="S1 149 2" xfId="3515"/>
    <cellStyle name="S1 15" xfId="3516"/>
    <cellStyle name="S1 15 2" xfId="3517"/>
    <cellStyle name="S1 150" xfId="3518"/>
    <cellStyle name="S1 150 2" xfId="3519"/>
    <cellStyle name="S1 151" xfId="3520"/>
    <cellStyle name="S1 151 2" xfId="3521"/>
    <cellStyle name="S1 152" xfId="3522"/>
    <cellStyle name="S1 152 2" xfId="3523"/>
    <cellStyle name="S1 153" xfId="3524"/>
    <cellStyle name="S1 153 2" xfId="3525"/>
    <cellStyle name="S1 154" xfId="3526"/>
    <cellStyle name="S1 154 2" xfId="3527"/>
    <cellStyle name="S1 155" xfId="3528"/>
    <cellStyle name="S1 155 2" xfId="3529"/>
    <cellStyle name="S1 156" xfId="3530"/>
    <cellStyle name="S1 156 2" xfId="3531"/>
    <cellStyle name="S1 157" xfId="3532"/>
    <cellStyle name="S1 157 2" xfId="3533"/>
    <cellStyle name="S1 158" xfId="3534"/>
    <cellStyle name="S1 158 2" xfId="3535"/>
    <cellStyle name="S1 159" xfId="3536"/>
    <cellStyle name="S1 159 2" xfId="3537"/>
    <cellStyle name="S1 16" xfId="3538"/>
    <cellStyle name="S1 16 2" xfId="3539"/>
    <cellStyle name="S1 160" xfId="3540"/>
    <cellStyle name="S1 160 2" xfId="3541"/>
    <cellStyle name="S1 161" xfId="3542"/>
    <cellStyle name="S1 161 2" xfId="3543"/>
    <cellStyle name="S1 162" xfId="3544"/>
    <cellStyle name="S1 162 2" xfId="3545"/>
    <cellStyle name="S1 163" xfId="3546"/>
    <cellStyle name="S1 163 2" xfId="3547"/>
    <cellStyle name="S1 164" xfId="3548"/>
    <cellStyle name="S1 164 2" xfId="3549"/>
    <cellStyle name="S1 165" xfId="3550"/>
    <cellStyle name="S1 165 2" xfId="3551"/>
    <cellStyle name="S1 166" xfId="3552"/>
    <cellStyle name="S1 166 2" xfId="3553"/>
    <cellStyle name="S1 167" xfId="3554"/>
    <cellStyle name="S1 167 2" xfId="3555"/>
    <cellStyle name="S1 168" xfId="3556"/>
    <cellStyle name="S1 168 2" xfId="3557"/>
    <cellStyle name="S1 169" xfId="3558"/>
    <cellStyle name="S1 169 2" xfId="3559"/>
    <cellStyle name="S1 17" xfId="3560"/>
    <cellStyle name="S1 17 2" xfId="3561"/>
    <cellStyle name="S1 170" xfId="3562"/>
    <cellStyle name="S1 170 2" xfId="3563"/>
    <cellStyle name="S1 171" xfId="3564"/>
    <cellStyle name="S1 171 2" xfId="3565"/>
    <cellStyle name="S1 172" xfId="3566"/>
    <cellStyle name="S1 172 2" xfId="3567"/>
    <cellStyle name="S1 173" xfId="3568"/>
    <cellStyle name="S1 173 2" xfId="3569"/>
    <cellStyle name="S1 174" xfId="3570"/>
    <cellStyle name="S1 174 2" xfId="3571"/>
    <cellStyle name="S1 175" xfId="3572"/>
    <cellStyle name="S1 175 2" xfId="3573"/>
    <cellStyle name="S1 176" xfId="3574"/>
    <cellStyle name="S1 176 2" xfId="3575"/>
    <cellStyle name="S1 177" xfId="3576"/>
    <cellStyle name="S1 177 2" xfId="3577"/>
    <cellStyle name="S1 178" xfId="3578"/>
    <cellStyle name="S1 178 2" xfId="3579"/>
    <cellStyle name="S1 179" xfId="3580"/>
    <cellStyle name="S1 179 2" xfId="3581"/>
    <cellStyle name="S1 18" xfId="3582"/>
    <cellStyle name="S1 18 2" xfId="3583"/>
    <cellStyle name="S1 180" xfId="3584"/>
    <cellStyle name="S1 180 2" xfId="3585"/>
    <cellStyle name="S1 181" xfId="3586"/>
    <cellStyle name="S1 181 2" xfId="3587"/>
    <cellStyle name="S1 182" xfId="3588"/>
    <cellStyle name="S1 182 2" xfId="3589"/>
    <cellStyle name="S1 183" xfId="3590"/>
    <cellStyle name="S1 183 2" xfId="3591"/>
    <cellStyle name="S1 184" xfId="3592"/>
    <cellStyle name="S1 184 2" xfId="3593"/>
    <cellStyle name="S1 185" xfId="3594"/>
    <cellStyle name="S1 185 2" xfId="3595"/>
    <cellStyle name="S1 186" xfId="3596"/>
    <cellStyle name="S1 186 2" xfId="3597"/>
    <cellStyle name="S1 187" xfId="3598"/>
    <cellStyle name="S1 187 2" xfId="3599"/>
    <cellStyle name="S1 188" xfId="3600"/>
    <cellStyle name="S1 188 2" xfId="3601"/>
    <cellStyle name="S1 189" xfId="3602"/>
    <cellStyle name="S1 189 2" xfId="3603"/>
    <cellStyle name="S1 19" xfId="3604"/>
    <cellStyle name="S1 19 2" xfId="3605"/>
    <cellStyle name="S1 190" xfId="3606"/>
    <cellStyle name="S1 190 2" xfId="3607"/>
    <cellStyle name="S1 191" xfId="3608"/>
    <cellStyle name="S1 191 2" xfId="3609"/>
    <cellStyle name="S1 192" xfId="3610"/>
    <cellStyle name="S1 192 2" xfId="3611"/>
    <cellStyle name="S1 193" xfId="3612"/>
    <cellStyle name="S1 193 2" xfId="3613"/>
    <cellStyle name="S1 194" xfId="3614"/>
    <cellStyle name="S1 194 2" xfId="3615"/>
    <cellStyle name="S1 195" xfId="3616"/>
    <cellStyle name="S1 195 2" xfId="3617"/>
    <cellStyle name="S1 196" xfId="3618"/>
    <cellStyle name="S1 196 2" xfId="3619"/>
    <cellStyle name="S1 197" xfId="3620"/>
    <cellStyle name="S1 197 2" xfId="3621"/>
    <cellStyle name="S1 198" xfId="3622"/>
    <cellStyle name="S1 198 2" xfId="3623"/>
    <cellStyle name="S1 199" xfId="3624"/>
    <cellStyle name="S1 199 2" xfId="3625"/>
    <cellStyle name="S1 2" xfId="3626"/>
    <cellStyle name="S1 2 10" xfId="3627"/>
    <cellStyle name="S1 2 2" xfId="3628"/>
    <cellStyle name="S1 2 2 10" xfId="3629"/>
    <cellStyle name="S1 2 2 2" xfId="3630"/>
    <cellStyle name="S1 2 2 2 2" xfId="3631"/>
    <cellStyle name="S1 2 2 2 2 2" xfId="3632"/>
    <cellStyle name="S1 2 2 2 2 2 2" xfId="3633"/>
    <cellStyle name="S1 2 2 2 2 2 2 2" xfId="3634"/>
    <cellStyle name="S1 2 2 2 2 2 2 2 2" xfId="3635"/>
    <cellStyle name="S1 2 2 2 2 2 2 2 2 2" xfId="3636"/>
    <cellStyle name="S1 2 2 2 2 2 2 2 2 2 2" xfId="3637"/>
    <cellStyle name="S1 2 2 2 2 2 2 2 2 2 2 2" xfId="3638"/>
    <cellStyle name="S1 2 2 2 2 2 2 2 2 3" xfId="3639"/>
    <cellStyle name="S1 2 2 2 2 2 2 2 2 4" xfId="3640"/>
    <cellStyle name="S1 2 2 2 2 2 2 2 2 5" xfId="3641"/>
    <cellStyle name="S1 2 2 2 2 2 2 2 3" xfId="3642"/>
    <cellStyle name="S1 2 2 2 2 2 2 2 4" xfId="3643"/>
    <cellStyle name="S1 2 2 2 2 2 2 2 5" xfId="3644"/>
    <cellStyle name="S1 2 2 2 2 2 2 2 6" xfId="3645"/>
    <cellStyle name="S1 2 2 2 2 2 2 3" xfId="3646"/>
    <cellStyle name="S1 2 2 2 2 2 2 4" xfId="3647"/>
    <cellStyle name="S1 2 2 2 2 2 2 5" xfId="3648"/>
    <cellStyle name="S1 2 2 2 2 2 2 6" xfId="3649"/>
    <cellStyle name="S1 2 2 2 2 2 2 7" xfId="3650"/>
    <cellStyle name="S1 2 2 2 2 2 3" xfId="3651"/>
    <cellStyle name="S1 2 2 2 2 2 4" xfId="3652"/>
    <cellStyle name="S1 2 2 2 2 2 5" xfId="3653"/>
    <cellStyle name="S1 2 2 2 2 2 6" xfId="3654"/>
    <cellStyle name="S1 2 2 2 2 2 7" xfId="3655"/>
    <cellStyle name="S1 2 2 2 2 2 8" xfId="3656"/>
    <cellStyle name="S1 2 2 2 2 2_Рабочий" xfId="3657"/>
    <cellStyle name="S1 2 2 2 2 3" xfId="3658"/>
    <cellStyle name="S1 2 2 2 2 3 2" xfId="3659"/>
    <cellStyle name="S1 2 2 2 2 3 2 2" xfId="3660"/>
    <cellStyle name="S1 2 2 2 2 3 2 2 2" xfId="3661"/>
    <cellStyle name="S1 2 2 2 2 3 3" xfId="3662"/>
    <cellStyle name="S1 2 2 2 2 3 4" xfId="3663"/>
    <cellStyle name="S1 2 2 2 2 4" xfId="3664"/>
    <cellStyle name="S1 2 2 2 2 5" xfId="3665"/>
    <cellStyle name="S1 2 2 2 2 6" xfId="3666"/>
    <cellStyle name="S1 2 2 2 2 7" xfId="3667"/>
    <cellStyle name="S1 2 2 2 2 8" xfId="3668"/>
    <cellStyle name="S1 2 2 2 3" xfId="3669"/>
    <cellStyle name="S1 2 2 2 3 2" xfId="3670"/>
    <cellStyle name="S1 2 2 2 3 2 2" xfId="3671"/>
    <cellStyle name="S1 2 2 2 3 2 2 2" xfId="3672"/>
    <cellStyle name="S1 2 2 2 3 3" xfId="3673"/>
    <cellStyle name="S1 2 2 2 3 4" xfId="3674"/>
    <cellStyle name="S1 2 2 2 4" xfId="3675"/>
    <cellStyle name="S1 2 2 2 5" xfId="3676"/>
    <cellStyle name="S1 2 2 2 6" xfId="3677"/>
    <cellStyle name="S1 2 2 2 7" xfId="3678"/>
    <cellStyle name="S1 2 2 2 8" xfId="3679"/>
    <cellStyle name="S1 2 2 2_ ШФ_ноябрь" xfId="3680"/>
    <cellStyle name="S1 2 2 3" xfId="3681"/>
    <cellStyle name="S1 2 2 3 2" xfId="3682"/>
    <cellStyle name="S1 2 2 4" xfId="3683"/>
    <cellStyle name="S1 2 2 4 2" xfId="3684"/>
    <cellStyle name="S1 2 2 5" xfId="3685"/>
    <cellStyle name="S1 2 2 5 2" xfId="3686"/>
    <cellStyle name="S1 2 2 5 2 2" xfId="3687"/>
    <cellStyle name="S1 2 2 5 2 2 2" xfId="3688"/>
    <cellStyle name="S1 2 2 5 3" xfId="3689"/>
    <cellStyle name="S1 2 2 6" xfId="3690"/>
    <cellStyle name="S1 2 2 7" xfId="3691"/>
    <cellStyle name="S1 2 2 8" xfId="3692"/>
    <cellStyle name="S1 2 2 9" xfId="3693"/>
    <cellStyle name="S1 2 3" xfId="3694"/>
    <cellStyle name="S1 2 3 2" xfId="3695"/>
    <cellStyle name="S1 2 4" xfId="3696"/>
    <cellStyle name="S1 2 4 2" xfId="3697"/>
    <cellStyle name="S1 2 5" xfId="3698"/>
    <cellStyle name="S1 2 5 2" xfId="3699"/>
    <cellStyle name="S1 2 5 2 2" xfId="3700"/>
    <cellStyle name="S1 2 5 2 2 2" xfId="3701"/>
    <cellStyle name="S1 2 5 3" xfId="3702"/>
    <cellStyle name="S1 2 6" xfId="3703"/>
    <cellStyle name="S1 2 7" xfId="3704"/>
    <cellStyle name="S1 2 8" xfId="3705"/>
    <cellStyle name="S1 2 9" xfId="3706"/>
    <cellStyle name="S1 2_ ШФ_ноябрь" xfId="3707"/>
    <cellStyle name="S1 20" xfId="3708"/>
    <cellStyle name="S1 20 2" xfId="3709"/>
    <cellStyle name="S1 200" xfId="3710"/>
    <cellStyle name="S1 200 2" xfId="3711"/>
    <cellStyle name="S1 201" xfId="3712"/>
    <cellStyle name="S1 201 2" xfId="3713"/>
    <cellStyle name="S1 202" xfId="3714"/>
    <cellStyle name="S1 202 2" xfId="3715"/>
    <cellStyle name="S1 203" xfId="3716"/>
    <cellStyle name="S1 203 2" xfId="3717"/>
    <cellStyle name="S1 204" xfId="3718"/>
    <cellStyle name="S1 204 2" xfId="3719"/>
    <cellStyle name="S1 205" xfId="3720"/>
    <cellStyle name="S1 205 2" xfId="3721"/>
    <cellStyle name="S1 206" xfId="3722"/>
    <cellStyle name="S1 206 2" xfId="3723"/>
    <cellStyle name="S1 207" xfId="3724"/>
    <cellStyle name="S1 207 2" xfId="3725"/>
    <cellStyle name="S1 208" xfId="3726"/>
    <cellStyle name="S1 208 2" xfId="3727"/>
    <cellStyle name="S1 209" xfId="3728"/>
    <cellStyle name="S1 209 2" xfId="3729"/>
    <cellStyle name="S1 21" xfId="3730"/>
    <cellStyle name="S1 21 2" xfId="3731"/>
    <cellStyle name="S1 210" xfId="3732"/>
    <cellStyle name="S1 210 2" xfId="3733"/>
    <cellStyle name="S1 211" xfId="3734"/>
    <cellStyle name="S1 211 2" xfId="3735"/>
    <cellStyle name="S1 212" xfId="3736"/>
    <cellStyle name="S1 212 2" xfId="3737"/>
    <cellStyle name="S1 213" xfId="3738"/>
    <cellStyle name="S1 213 2" xfId="3739"/>
    <cellStyle name="S1 214" xfId="3740"/>
    <cellStyle name="S1 214 2" xfId="3741"/>
    <cellStyle name="S1 215" xfId="3742"/>
    <cellStyle name="S1 215 2" xfId="3743"/>
    <cellStyle name="S1 216" xfId="3744"/>
    <cellStyle name="S1 216 2" xfId="3745"/>
    <cellStyle name="S1 217" xfId="3746"/>
    <cellStyle name="S1 217 2" xfId="3747"/>
    <cellStyle name="S1 217 2 2" xfId="3748"/>
    <cellStyle name="S1 217 2 2 2" xfId="3749"/>
    <cellStyle name="S1 217 3" xfId="3750"/>
    <cellStyle name="S1 217 4" xfId="3751"/>
    <cellStyle name="S1 218" xfId="3752"/>
    <cellStyle name="S1 218 2" xfId="3753"/>
    <cellStyle name="S1 219" xfId="3754"/>
    <cellStyle name="S1 219 2" xfId="3755"/>
    <cellStyle name="S1 22" xfId="3756"/>
    <cellStyle name="S1 22 2" xfId="3757"/>
    <cellStyle name="S1 220" xfId="3758"/>
    <cellStyle name="S1 220 2" xfId="3759"/>
    <cellStyle name="S1 221" xfId="3760"/>
    <cellStyle name="S1 221 2" xfId="3761"/>
    <cellStyle name="S1 222" xfId="3762"/>
    <cellStyle name="S1 222 2" xfId="3763"/>
    <cellStyle name="S1 223" xfId="3764"/>
    <cellStyle name="S1 223 2" xfId="3765"/>
    <cellStyle name="S1 224" xfId="3766"/>
    <cellStyle name="S1 224 2" xfId="3767"/>
    <cellStyle name="S1 225" xfId="3768"/>
    <cellStyle name="S1 225 2" xfId="3769"/>
    <cellStyle name="S1 226" xfId="3770"/>
    <cellStyle name="S1 226 2" xfId="3771"/>
    <cellStyle name="S1 227" xfId="3772"/>
    <cellStyle name="S1 227 2" xfId="3773"/>
    <cellStyle name="S1 228" xfId="3774"/>
    <cellStyle name="S1 229" xfId="3775"/>
    <cellStyle name="S1 23" xfId="3776"/>
    <cellStyle name="S1 23 2" xfId="3777"/>
    <cellStyle name="S1 230" xfId="3778"/>
    <cellStyle name="S1 231" xfId="3779"/>
    <cellStyle name="S1 232" xfId="3780"/>
    <cellStyle name="S1 233" xfId="3781"/>
    <cellStyle name="S1 234" xfId="3782"/>
    <cellStyle name="S1 235" xfId="3783"/>
    <cellStyle name="S1 236" xfId="3784"/>
    <cellStyle name="S1 237" xfId="3785"/>
    <cellStyle name="S1 238" xfId="3786"/>
    <cellStyle name="S1 239" xfId="3787"/>
    <cellStyle name="S1 24" xfId="3788"/>
    <cellStyle name="S1 24 2" xfId="3789"/>
    <cellStyle name="S1 240" xfId="3790"/>
    <cellStyle name="S1 241" xfId="3791"/>
    <cellStyle name="S1 242" xfId="3792"/>
    <cellStyle name="S1 243" xfId="3793"/>
    <cellStyle name="S1 244" xfId="3794"/>
    <cellStyle name="S1 245" xfId="3795"/>
    <cellStyle name="S1 246" xfId="3796"/>
    <cellStyle name="S1 247" xfId="3797"/>
    <cellStyle name="S1 248" xfId="3798"/>
    <cellStyle name="S1 249" xfId="3799"/>
    <cellStyle name="S1 25" xfId="3800"/>
    <cellStyle name="S1 25 2" xfId="3801"/>
    <cellStyle name="S1 250" xfId="3802"/>
    <cellStyle name="S1 251" xfId="3803"/>
    <cellStyle name="S1 252" xfId="3804"/>
    <cellStyle name="S1 253" xfId="3805"/>
    <cellStyle name="S1 254" xfId="3806"/>
    <cellStyle name="S1 255" xfId="3807"/>
    <cellStyle name="S1 256" xfId="3808"/>
    <cellStyle name="S1 26" xfId="3809"/>
    <cellStyle name="S1 26 2" xfId="3810"/>
    <cellStyle name="S1 27" xfId="3811"/>
    <cellStyle name="S1 27 2" xfId="3812"/>
    <cellStyle name="S1 28" xfId="3813"/>
    <cellStyle name="S1 28 2" xfId="3814"/>
    <cellStyle name="S1 29" xfId="3815"/>
    <cellStyle name="S1 29 2" xfId="3816"/>
    <cellStyle name="S1 3" xfId="3817"/>
    <cellStyle name="S1 3 2" xfId="3818"/>
    <cellStyle name="S1 3 3" xfId="3819"/>
    <cellStyle name="S1 30" xfId="3820"/>
    <cellStyle name="S1 30 2" xfId="3821"/>
    <cellStyle name="S1 31" xfId="3822"/>
    <cellStyle name="S1 31 2" xfId="3823"/>
    <cellStyle name="S1 32" xfId="3824"/>
    <cellStyle name="S1 32 2" xfId="3825"/>
    <cellStyle name="S1 33" xfId="3826"/>
    <cellStyle name="S1 33 2" xfId="3827"/>
    <cellStyle name="S1 34" xfId="3828"/>
    <cellStyle name="S1 34 2" xfId="3829"/>
    <cellStyle name="S1 35" xfId="3830"/>
    <cellStyle name="S1 35 2" xfId="3831"/>
    <cellStyle name="S1 36" xfId="3832"/>
    <cellStyle name="S1 36 2" xfId="3833"/>
    <cellStyle name="S1 37" xfId="3834"/>
    <cellStyle name="S1 37 2" xfId="3835"/>
    <cellStyle name="S1 38" xfId="3836"/>
    <cellStyle name="S1 38 2" xfId="3837"/>
    <cellStyle name="S1 39" xfId="3838"/>
    <cellStyle name="S1 39 2" xfId="3839"/>
    <cellStyle name="S1 4" xfId="3840"/>
    <cellStyle name="S1 4 2" xfId="3841"/>
    <cellStyle name="S1 4 3" xfId="3842"/>
    <cellStyle name="S1 40" xfId="3843"/>
    <cellStyle name="S1 40 2" xfId="3844"/>
    <cellStyle name="S1 41" xfId="3845"/>
    <cellStyle name="S1 41 2" xfId="3846"/>
    <cellStyle name="S1 42" xfId="3847"/>
    <cellStyle name="S1 42 2" xfId="3848"/>
    <cellStyle name="S1 43" xfId="3849"/>
    <cellStyle name="S1 43 2" xfId="3850"/>
    <cellStyle name="S1 44" xfId="3851"/>
    <cellStyle name="S1 44 2" xfId="3852"/>
    <cellStyle name="S1 45" xfId="3853"/>
    <cellStyle name="S1 45 2" xfId="3854"/>
    <cellStyle name="S1 46" xfId="3855"/>
    <cellStyle name="S1 46 2" xfId="3856"/>
    <cellStyle name="S1 47" xfId="3857"/>
    <cellStyle name="S1 47 2" xfId="3858"/>
    <cellStyle name="S1 48" xfId="3859"/>
    <cellStyle name="S1 48 2" xfId="3860"/>
    <cellStyle name="S1 49" xfId="3861"/>
    <cellStyle name="S1 49 2" xfId="3862"/>
    <cellStyle name="S1 5" xfId="3863"/>
    <cellStyle name="S1 5 2" xfId="3864"/>
    <cellStyle name="S1 50" xfId="3865"/>
    <cellStyle name="S1 50 2" xfId="3866"/>
    <cellStyle name="S1 51" xfId="3867"/>
    <cellStyle name="S1 51 2" xfId="3868"/>
    <cellStyle name="S1 52" xfId="3869"/>
    <cellStyle name="S1 52 2" xfId="3870"/>
    <cellStyle name="S1 53" xfId="3871"/>
    <cellStyle name="S1 53 2" xfId="3872"/>
    <cellStyle name="S1 54" xfId="3873"/>
    <cellStyle name="S1 54 2" xfId="3874"/>
    <cellStyle name="S1 55" xfId="3875"/>
    <cellStyle name="S1 55 2" xfId="3876"/>
    <cellStyle name="S1 56" xfId="3877"/>
    <cellStyle name="S1 56 2" xfId="3878"/>
    <cellStyle name="S1 57" xfId="3879"/>
    <cellStyle name="S1 57 2" xfId="3880"/>
    <cellStyle name="S1 58" xfId="3881"/>
    <cellStyle name="S1 58 2" xfId="3882"/>
    <cellStyle name="S1 59" xfId="3883"/>
    <cellStyle name="S1 59 2" xfId="3884"/>
    <cellStyle name="S1 6" xfId="3885"/>
    <cellStyle name="S1 6 2" xfId="3886"/>
    <cellStyle name="S1 60" xfId="3887"/>
    <cellStyle name="S1 60 2" xfId="3888"/>
    <cellStyle name="S1 61" xfId="3889"/>
    <cellStyle name="S1 61 2" xfId="3890"/>
    <cellStyle name="S1 62" xfId="3891"/>
    <cellStyle name="S1 62 2" xfId="3892"/>
    <cellStyle name="S1 63" xfId="3893"/>
    <cellStyle name="S1 63 2" xfId="3894"/>
    <cellStyle name="S1 64" xfId="3895"/>
    <cellStyle name="S1 64 2" xfId="3896"/>
    <cellStyle name="S1 65" xfId="3897"/>
    <cellStyle name="S1 65 2" xfId="3898"/>
    <cellStyle name="S1 66" xfId="3899"/>
    <cellStyle name="S1 66 2" xfId="3900"/>
    <cellStyle name="S1 67" xfId="3901"/>
    <cellStyle name="S1 67 2" xfId="3902"/>
    <cellStyle name="S1 68" xfId="3903"/>
    <cellStyle name="S1 68 2" xfId="3904"/>
    <cellStyle name="S1 69" xfId="3905"/>
    <cellStyle name="S1 69 2" xfId="3906"/>
    <cellStyle name="S1 7" xfId="3907"/>
    <cellStyle name="S1 7 2" xfId="3908"/>
    <cellStyle name="S1 70" xfId="3909"/>
    <cellStyle name="S1 70 2" xfId="3910"/>
    <cellStyle name="S1 71" xfId="3911"/>
    <cellStyle name="S1 71 2" xfId="3912"/>
    <cellStyle name="S1 72" xfId="3913"/>
    <cellStyle name="S1 72 2" xfId="3914"/>
    <cellStyle name="S1 73" xfId="3915"/>
    <cellStyle name="S1 73 2" xfId="3916"/>
    <cellStyle name="S1 74" xfId="3917"/>
    <cellStyle name="S1 74 2" xfId="3918"/>
    <cellStyle name="S1 75" xfId="3919"/>
    <cellStyle name="S1 75 2" xfId="3920"/>
    <cellStyle name="S1 76" xfId="3921"/>
    <cellStyle name="S1 76 2" xfId="3922"/>
    <cellStyle name="S1 77" xfId="3923"/>
    <cellStyle name="S1 77 2" xfId="3924"/>
    <cellStyle name="S1 78" xfId="3925"/>
    <cellStyle name="S1 78 2" xfId="3926"/>
    <cellStyle name="S1 79" xfId="3927"/>
    <cellStyle name="S1 79 2" xfId="3928"/>
    <cellStyle name="S1 8" xfId="3929"/>
    <cellStyle name="S1 8 2" xfId="3930"/>
    <cellStyle name="S1 80" xfId="3931"/>
    <cellStyle name="S1 80 2" xfId="3932"/>
    <cellStyle name="S1 81" xfId="3933"/>
    <cellStyle name="S1 81 2" xfId="3934"/>
    <cellStyle name="S1 82" xfId="3935"/>
    <cellStyle name="S1 82 2" xfId="3936"/>
    <cellStyle name="S1 83" xfId="3937"/>
    <cellStyle name="S1 83 2" xfId="3938"/>
    <cellStyle name="S1 84" xfId="3939"/>
    <cellStyle name="S1 84 2" xfId="3940"/>
    <cellStyle name="S1 85" xfId="3941"/>
    <cellStyle name="S1 85 2" xfId="3942"/>
    <cellStyle name="S1 86" xfId="3943"/>
    <cellStyle name="S1 86 2" xfId="3944"/>
    <cellStyle name="S1 87" xfId="3945"/>
    <cellStyle name="S1 87 2" xfId="3946"/>
    <cellStyle name="S1 88" xfId="3947"/>
    <cellStyle name="S1 88 2" xfId="3948"/>
    <cellStyle name="S1 89" xfId="3949"/>
    <cellStyle name="S1 89 2" xfId="3950"/>
    <cellStyle name="S1 9" xfId="3951"/>
    <cellStyle name="S1 9 2" xfId="3952"/>
    <cellStyle name="S1 90" xfId="3953"/>
    <cellStyle name="S1 90 2" xfId="3954"/>
    <cellStyle name="S1 91" xfId="3955"/>
    <cellStyle name="S1 91 2" xfId="3956"/>
    <cellStyle name="S1 92" xfId="3957"/>
    <cellStyle name="S1 92 2" xfId="3958"/>
    <cellStyle name="S1 93" xfId="3959"/>
    <cellStyle name="S1 93 2" xfId="3960"/>
    <cellStyle name="S1 94" xfId="3961"/>
    <cellStyle name="S1 94 2" xfId="3962"/>
    <cellStyle name="S1 95" xfId="3963"/>
    <cellStyle name="S1 95 2" xfId="3964"/>
    <cellStyle name="S1 96" xfId="3965"/>
    <cellStyle name="S1 96 2" xfId="3966"/>
    <cellStyle name="S1 97" xfId="3967"/>
    <cellStyle name="S1 97 2" xfId="3968"/>
    <cellStyle name="S1 98" xfId="3969"/>
    <cellStyle name="S1 98 2" xfId="3970"/>
    <cellStyle name="S1 99" xfId="3971"/>
    <cellStyle name="S1 99 2" xfId="3972"/>
    <cellStyle name="S1_2008" xfId="3973"/>
    <cellStyle name="S10" xfId="3974"/>
    <cellStyle name="S10 10" xfId="3975"/>
    <cellStyle name="S10 10 2" xfId="3976"/>
    <cellStyle name="S10 100" xfId="3977"/>
    <cellStyle name="S10 100 2" xfId="3978"/>
    <cellStyle name="S10 101" xfId="3979"/>
    <cellStyle name="S10 101 2" xfId="3980"/>
    <cellStyle name="S10 102" xfId="3981"/>
    <cellStyle name="S10 102 2" xfId="3982"/>
    <cellStyle name="S10 103" xfId="3983"/>
    <cellStyle name="S10 103 2" xfId="3984"/>
    <cellStyle name="S10 104" xfId="3985"/>
    <cellStyle name="S10 104 2" xfId="3986"/>
    <cellStyle name="S10 105" xfId="3987"/>
    <cellStyle name="S10 105 2" xfId="3988"/>
    <cellStyle name="S10 106" xfId="3989"/>
    <cellStyle name="S10 106 2" xfId="3990"/>
    <cellStyle name="S10 107" xfId="3991"/>
    <cellStyle name="S10 107 2" xfId="3992"/>
    <cellStyle name="S10 108" xfId="3993"/>
    <cellStyle name="S10 108 2" xfId="3994"/>
    <cellStyle name="S10 109" xfId="3995"/>
    <cellStyle name="S10 109 2" xfId="3996"/>
    <cellStyle name="S10 11" xfId="3997"/>
    <cellStyle name="S10 11 2" xfId="3998"/>
    <cellStyle name="S10 110" xfId="3999"/>
    <cellStyle name="S10 110 2" xfId="4000"/>
    <cellStyle name="S10 111" xfId="4001"/>
    <cellStyle name="S10 111 2" xfId="4002"/>
    <cellStyle name="S10 112" xfId="4003"/>
    <cellStyle name="S10 112 2" xfId="4004"/>
    <cellStyle name="S10 113" xfId="4005"/>
    <cellStyle name="S10 113 2" xfId="4006"/>
    <cellStyle name="S10 114" xfId="4007"/>
    <cellStyle name="S10 114 2" xfId="4008"/>
    <cellStyle name="S10 115" xfId="4009"/>
    <cellStyle name="S10 115 2" xfId="4010"/>
    <cellStyle name="S10 116" xfId="4011"/>
    <cellStyle name="S10 116 2" xfId="4012"/>
    <cellStyle name="S10 117" xfId="4013"/>
    <cellStyle name="S10 117 2" xfId="4014"/>
    <cellStyle name="S10 118" xfId="4015"/>
    <cellStyle name="S10 118 2" xfId="4016"/>
    <cellStyle name="S10 119" xfId="4017"/>
    <cellStyle name="S10 119 2" xfId="4018"/>
    <cellStyle name="S10 12" xfId="4019"/>
    <cellStyle name="S10 12 2" xfId="4020"/>
    <cellStyle name="S10 120" xfId="4021"/>
    <cellStyle name="S10 120 2" xfId="4022"/>
    <cellStyle name="S10 121" xfId="4023"/>
    <cellStyle name="S10 121 2" xfId="4024"/>
    <cellStyle name="S10 122" xfId="4025"/>
    <cellStyle name="S10 122 2" xfId="4026"/>
    <cellStyle name="S10 123" xfId="4027"/>
    <cellStyle name="S10 123 2" xfId="4028"/>
    <cellStyle name="S10 124" xfId="4029"/>
    <cellStyle name="S10 124 2" xfId="4030"/>
    <cellStyle name="S10 125" xfId="4031"/>
    <cellStyle name="S10 125 2" xfId="4032"/>
    <cellStyle name="S10 126" xfId="4033"/>
    <cellStyle name="S10 126 2" xfId="4034"/>
    <cellStyle name="S10 127" xfId="4035"/>
    <cellStyle name="S10 127 2" xfId="4036"/>
    <cellStyle name="S10 128" xfId="4037"/>
    <cellStyle name="S10 128 2" xfId="4038"/>
    <cellStyle name="S10 129" xfId="4039"/>
    <cellStyle name="S10 129 2" xfId="4040"/>
    <cellStyle name="S10 13" xfId="4041"/>
    <cellStyle name="S10 13 2" xfId="4042"/>
    <cellStyle name="S10 130" xfId="4043"/>
    <cellStyle name="S10 130 2" xfId="4044"/>
    <cellStyle name="S10 131" xfId="4045"/>
    <cellStyle name="S10 131 2" xfId="4046"/>
    <cellStyle name="S10 132" xfId="4047"/>
    <cellStyle name="S10 132 2" xfId="4048"/>
    <cellStyle name="S10 133" xfId="4049"/>
    <cellStyle name="S10 133 2" xfId="4050"/>
    <cellStyle name="S10 134" xfId="4051"/>
    <cellStyle name="S10 134 2" xfId="4052"/>
    <cellStyle name="S10 135" xfId="4053"/>
    <cellStyle name="S10 135 2" xfId="4054"/>
    <cellStyle name="S10 136" xfId="4055"/>
    <cellStyle name="S10 136 2" xfId="4056"/>
    <cellStyle name="S10 137" xfId="4057"/>
    <cellStyle name="S10 137 2" xfId="4058"/>
    <cellStyle name="S10 138" xfId="4059"/>
    <cellStyle name="S10 138 2" xfId="4060"/>
    <cellStyle name="S10 139" xfId="4061"/>
    <cellStyle name="S10 139 2" xfId="4062"/>
    <cellStyle name="S10 14" xfId="4063"/>
    <cellStyle name="S10 14 2" xfId="4064"/>
    <cellStyle name="S10 140" xfId="4065"/>
    <cellStyle name="S10 140 2" xfId="4066"/>
    <cellStyle name="S10 141" xfId="4067"/>
    <cellStyle name="S10 141 2" xfId="4068"/>
    <cellStyle name="S10 142" xfId="4069"/>
    <cellStyle name="S10 142 2" xfId="4070"/>
    <cellStyle name="S10 143" xfId="4071"/>
    <cellStyle name="S10 143 2" xfId="4072"/>
    <cellStyle name="S10 144" xfId="4073"/>
    <cellStyle name="S10 144 2" xfId="4074"/>
    <cellStyle name="S10 145" xfId="4075"/>
    <cellStyle name="S10 145 2" xfId="4076"/>
    <cellStyle name="S10 146" xfId="4077"/>
    <cellStyle name="S10 146 2" xfId="4078"/>
    <cellStyle name="S10 147" xfId="4079"/>
    <cellStyle name="S10 147 2" xfId="4080"/>
    <cellStyle name="S10 148" xfId="4081"/>
    <cellStyle name="S10 148 2" xfId="4082"/>
    <cellStyle name="S10 149" xfId="4083"/>
    <cellStyle name="S10 149 2" xfId="4084"/>
    <cellStyle name="S10 15" xfId="4085"/>
    <cellStyle name="S10 15 2" xfId="4086"/>
    <cellStyle name="S10 150" xfId="4087"/>
    <cellStyle name="S10 150 2" xfId="4088"/>
    <cellStyle name="S10 151" xfId="4089"/>
    <cellStyle name="S10 151 2" xfId="4090"/>
    <cellStyle name="S10 152" xfId="4091"/>
    <cellStyle name="S10 152 2" xfId="4092"/>
    <cellStyle name="S10 153" xfId="4093"/>
    <cellStyle name="S10 153 2" xfId="4094"/>
    <cellStyle name="S10 154" xfId="4095"/>
    <cellStyle name="S10 154 2" xfId="4096"/>
    <cellStyle name="S10 155" xfId="4097"/>
    <cellStyle name="S10 155 2" xfId="4098"/>
    <cellStyle name="S10 156" xfId="4099"/>
    <cellStyle name="S10 156 2" xfId="4100"/>
    <cellStyle name="S10 157" xfId="4101"/>
    <cellStyle name="S10 157 2" xfId="4102"/>
    <cellStyle name="S10 158" xfId="4103"/>
    <cellStyle name="S10 158 2" xfId="4104"/>
    <cellStyle name="S10 159" xfId="4105"/>
    <cellStyle name="S10 159 2" xfId="4106"/>
    <cellStyle name="S10 16" xfId="4107"/>
    <cellStyle name="S10 16 2" xfId="4108"/>
    <cellStyle name="S10 160" xfId="4109"/>
    <cellStyle name="S10 160 2" xfId="4110"/>
    <cellStyle name="S10 161" xfId="4111"/>
    <cellStyle name="S10 161 2" xfId="4112"/>
    <cellStyle name="S10 162" xfId="4113"/>
    <cellStyle name="S10 162 2" xfId="4114"/>
    <cellStyle name="S10 163" xfId="4115"/>
    <cellStyle name="S10 163 2" xfId="4116"/>
    <cellStyle name="S10 164" xfId="4117"/>
    <cellStyle name="S10 164 2" xfId="4118"/>
    <cellStyle name="S10 165" xfId="4119"/>
    <cellStyle name="S10 165 2" xfId="4120"/>
    <cellStyle name="S10 166" xfId="4121"/>
    <cellStyle name="S10 166 2" xfId="4122"/>
    <cellStyle name="S10 167" xfId="4123"/>
    <cellStyle name="S10 167 2" xfId="4124"/>
    <cellStyle name="S10 168" xfId="4125"/>
    <cellStyle name="S10 168 2" xfId="4126"/>
    <cellStyle name="S10 169" xfId="4127"/>
    <cellStyle name="S10 169 2" xfId="4128"/>
    <cellStyle name="S10 17" xfId="4129"/>
    <cellStyle name="S10 17 2" xfId="4130"/>
    <cellStyle name="S10 170" xfId="4131"/>
    <cellStyle name="S10 170 2" xfId="4132"/>
    <cellStyle name="S10 171" xfId="4133"/>
    <cellStyle name="S10 171 2" xfId="4134"/>
    <cellStyle name="S10 172" xfId="4135"/>
    <cellStyle name="S10 172 2" xfId="4136"/>
    <cellStyle name="S10 173" xfId="4137"/>
    <cellStyle name="S10 173 2" xfId="4138"/>
    <cellStyle name="S10 174" xfId="4139"/>
    <cellStyle name="S10 174 2" xfId="4140"/>
    <cellStyle name="S10 175" xfId="4141"/>
    <cellStyle name="S10 175 2" xfId="4142"/>
    <cellStyle name="S10 176" xfId="4143"/>
    <cellStyle name="S10 176 2" xfId="4144"/>
    <cellStyle name="S10 177" xfId="4145"/>
    <cellStyle name="S10 177 2" xfId="4146"/>
    <cellStyle name="S10 178" xfId="4147"/>
    <cellStyle name="S10 178 2" xfId="4148"/>
    <cellStyle name="S10 179" xfId="4149"/>
    <cellStyle name="S10 179 2" xfId="4150"/>
    <cellStyle name="S10 18" xfId="4151"/>
    <cellStyle name="S10 18 2" xfId="4152"/>
    <cellStyle name="S10 180" xfId="4153"/>
    <cellStyle name="S10 180 2" xfId="4154"/>
    <cellStyle name="S10 181" xfId="4155"/>
    <cellStyle name="S10 181 2" xfId="4156"/>
    <cellStyle name="S10 182" xfId="4157"/>
    <cellStyle name="S10 182 2" xfId="4158"/>
    <cellStyle name="S10 183" xfId="4159"/>
    <cellStyle name="S10 183 2" xfId="4160"/>
    <cellStyle name="S10 184" xfId="4161"/>
    <cellStyle name="S10 184 2" xfId="4162"/>
    <cellStyle name="S10 185" xfId="4163"/>
    <cellStyle name="S10 185 2" xfId="4164"/>
    <cellStyle name="S10 186" xfId="4165"/>
    <cellStyle name="S10 186 2" xfId="4166"/>
    <cellStyle name="S10 187" xfId="4167"/>
    <cellStyle name="S10 187 2" xfId="4168"/>
    <cellStyle name="S10 188" xfId="4169"/>
    <cellStyle name="S10 188 2" xfId="4170"/>
    <cellStyle name="S10 189" xfId="4171"/>
    <cellStyle name="S10 189 2" xfId="4172"/>
    <cellStyle name="S10 19" xfId="4173"/>
    <cellStyle name="S10 19 2" xfId="4174"/>
    <cellStyle name="S10 190" xfId="4175"/>
    <cellStyle name="S10 190 2" xfId="4176"/>
    <cellStyle name="S10 191" xfId="4177"/>
    <cellStyle name="S10 191 2" xfId="4178"/>
    <cellStyle name="S10 192" xfId="4179"/>
    <cellStyle name="S10 192 2" xfId="4180"/>
    <cellStyle name="S10 193" xfId="4181"/>
    <cellStyle name="S10 193 2" xfId="4182"/>
    <cellStyle name="S10 194" xfId="4183"/>
    <cellStyle name="S10 194 2" xfId="4184"/>
    <cellStyle name="S10 195" xfId="4185"/>
    <cellStyle name="S10 195 2" xfId="4186"/>
    <cellStyle name="S10 196" xfId="4187"/>
    <cellStyle name="S10 196 2" xfId="4188"/>
    <cellStyle name="S10 197" xfId="4189"/>
    <cellStyle name="S10 197 2" xfId="4190"/>
    <cellStyle name="S10 198" xfId="4191"/>
    <cellStyle name="S10 198 2" xfId="4192"/>
    <cellStyle name="S10 199" xfId="4193"/>
    <cellStyle name="S10 199 2" xfId="4194"/>
    <cellStyle name="S10 2" xfId="4195"/>
    <cellStyle name="S10 2 10" xfId="4196"/>
    <cellStyle name="S10 2 2" xfId="4197"/>
    <cellStyle name="S10 2 2 10" xfId="4198"/>
    <cellStyle name="S10 2 2 2" xfId="4199"/>
    <cellStyle name="S10 2 2 2 2" xfId="4200"/>
    <cellStyle name="S10 2 2 2 2 2" xfId="4201"/>
    <cellStyle name="S10 2 2 2 2 2 2" xfId="4202"/>
    <cellStyle name="S10 2 2 2 2 2 2 2" xfId="4203"/>
    <cellStyle name="S10 2 2 2 2 2 2 2 2" xfId="4204"/>
    <cellStyle name="S10 2 2 2 2 2 2 2 2 2" xfId="4205"/>
    <cellStyle name="S10 2 2 2 2 2 2 2 2 2 2" xfId="4206"/>
    <cellStyle name="S10 2 2 2 2 2 2 2 2 2 2 2" xfId="4207"/>
    <cellStyle name="S10 2 2 2 2 2 2 2 2 3" xfId="4208"/>
    <cellStyle name="S10 2 2 2 2 2 2 2 2 4" xfId="4209"/>
    <cellStyle name="S10 2 2 2 2 2 2 2 2 5" xfId="4210"/>
    <cellStyle name="S10 2 2 2 2 2 2 2 3" xfId="4211"/>
    <cellStyle name="S10 2 2 2 2 2 2 2 4" xfId="4212"/>
    <cellStyle name="S10 2 2 2 2 2 2 2 5" xfId="4213"/>
    <cellStyle name="S10 2 2 2 2 2 2 2 6" xfId="4214"/>
    <cellStyle name="S10 2 2 2 2 2 2 3" xfId="4215"/>
    <cellStyle name="S10 2 2 2 2 2 2 4" xfId="4216"/>
    <cellStyle name="S10 2 2 2 2 2 2 5" xfId="4217"/>
    <cellStyle name="S10 2 2 2 2 2 2 6" xfId="4218"/>
    <cellStyle name="S10 2 2 2 2 2 2 7" xfId="4219"/>
    <cellStyle name="S10 2 2 2 2 2 3" xfId="4220"/>
    <cellStyle name="S10 2 2 2 2 2 4" xfId="4221"/>
    <cellStyle name="S10 2 2 2 2 2 5" xfId="4222"/>
    <cellStyle name="S10 2 2 2 2 2 6" xfId="4223"/>
    <cellStyle name="S10 2 2 2 2 2 7" xfId="4224"/>
    <cellStyle name="S10 2 2 2 2 2 8" xfId="4225"/>
    <cellStyle name="S10 2 2 2 2 2_Рабочий" xfId="4226"/>
    <cellStyle name="S10 2 2 2 2 3" xfId="4227"/>
    <cellStyle name="S10 2 2 2 2 3 2" xfId="4228"/>
    <cellStyle name="S10 2 2 2 2 3 2 2" xfId="4229"/>
    <cellStyle name="S10 2 2 2 2 3 2 2 2" xfId="4230"/>
    <cellStyle name="S10 2 2 2 2 3 3" xfId="4231"/>
    <cellStyle name="S10 2 2 2 2 3 4" xfId="4232"/>
    <cellStyle name="S10 2 2 2 2 4" xfId="4233"/>
    <cellStyle name="S10 2 2 2 2 5" xfId="4234"/>
    <cellStyle name="S10 2 2 2 2 6" xfId="4235"/>
    <cellStyle name="S10 2 2 2 2 7" xfId="4236"/>
    <cellStyle name="S10 2 2 2 2 8" xfId="4237"/>
    <cellStyle name="S10 2 2 2 3" xfId="4238"/>
    <cellStyle name="S10 2 2 2 3 2" xfId="4239"/>
    <cellStyle name="S10 2 2 2 3 2 2" xfId="4240"/>
    <cellStyle name="S10 2 2 2 3 2 2 2" xfId="4241"/>
    <cellStyle name="S10 2 2 2 3 3" xfId="4242"/>
    <cellStyle name="S10 2 2 2 3 4" xfId="4243"/>
    <cellStyle name="S10 2 2 2 4" xfId="4244"/>
    <cellStyle name="S10 2 2 2 5" xfId="4245"/>
    <cellStyle name="S10 2 2 2 6" xfId="4246"/>
    <cellStyle name="S10 2 2 2 7" xfId="4247"/>
    <cellStyle name="S10 2 2 2 8" xfId="4248"/>
    <cellStyle name="S10 2 2 2_ ШФ_ноябрь" xfId="4249"/>
    <cellStyle name="S10 2 2 3" xfId="4250"/>
    <cellStyle name="S10 2 2 3 2" xfId="4251"/>
    <cellStyle name="S10 2 2 4" xfId="4252"/>
    <cellStyle name="S10 2 2 4 2" xfId="4253"/>
    <cellStyle name="S10 2 2 5" xfId="4254"/>
    <cellStyle name="S10 2 2 5 2" xfId="4255"/>
    <cellStyle name="S10 2 2 5 2 2" xfId="4256"/>
    <cellStyle name="S10 2 2 5 2 2 2" xfId="4257"/>
    <cellStyle name="S10 2 2 5 3" xfId="4258"/>
    <cellStyle name="S10 2 2 6" xfId="4259"/>
    <cellStyle name="S10 2 2 7" xfId="4260"/>
    <cellStyle name="S10 2 2 8" xfId="4261"/>
    <cellStyle name="S10 2 2 9" xfId="4262"/>
    <cellStyle name="S10 2 3" xfId="4263"/>
    <cellStyle name="S10 2 3 2" xfId="4264"/>
    <cellStyle name="S10 2 4" xfId="4265"/>
    <cellStyle name="S10 2 4 2" xfId="4266"/>
    <cellStyle name="S10 2 5" xfId="4267"/>
    <cellStyle name="S10 2 5 2" xfId="4268"/>
    <cellStyle name="S10 2 5 2 2" xfId="4269"/>
    <cellStyle name="S10 2 5 2 2 2" xfId="4270"/>
    <cellStyle name="S10 2 5 3" xfId="4271"/>
    <cellStyle name="S10 2 6" xfId="4272"/>
    <cellStyle name="S10 2 7" xfId="4273"/>
    <cellStyle name="S10 2 8" xfId="4274"/>
    <cellStyle name="S10 2 9" xfId="4275"/>
    <cellStyle name="S10 2_ ШФ_ноябрь" xfId="4276"/>
    <cellStyle name="S10 20" xfId="4277"/>
    <cellStyle name="S10 20 2" xfId="4278"/>
    <cellStyle name="S10 200" xfId="4279"/>
    <cellStyle name="S10 200 2" xfId="4280"/>
    <cellStyle name="S10 201" xfId="4281"/>
    <cellStyle name="S10 201 2" xfId="4282"/>
    <cellStyle name="S10 202" xfId="4283"/>
    <cellStyle name="S10 202 2" xfId="4284"/>
    <cellStyle name="S10 203" xfId="4285"/>
    <cellStyle name="S10 203 2" xfId="4286"/>
    <cellStyle name="S10 204" xfId="4287"/>
    <cellStyle name="S10 204 2" xfId="4288"/>
    <cellStyle name="S10 205" xfId="4289"/>
    <cellStyle name="S10 205 2" xfId="4290"/>
    <cellStyle name="S10 206" xfId="4291"/>
    <cellStyle name="S10 206 2" xfId="4292"/>
    <cellStyle name="S10 207" xfId="4293"/>
    <cellStyle name="S10 207 2" xfId="4294"/>
    <cellStyle name="S10 208" xfId="4295"/>
    <cellStyle name="S10 208 2" xfId="4296"/>
    <cellStyle name="S10 209" xfId="4297"/>
    <cellStyle name="S10 209 2" xfId="4298"/>
    <cellStyle name="S10 21" xfId="4299"/>
    <cellStyle name="S10 21 2" xfId="4300"/>
    <cellStyle name="S10 210" xfId="4301"/>
    <cellStyle name="S10 210 2" xfId="4302"/>
    <cellStyle name="S10 211" xfId="4303"/>
    <cellStyle name="S10 211 2" xfId="4304"/>
    <cellStyle name="S10 212" xfId="4305"/>
    <cellStyle name="S10 212 2" xfId="4306"/>
    <cellStyle name="S10 213" xfId="4307"/>
    <cellStyle name="S10 213 2" xfId="4308"/>
    <cellStyle name="S10 214" xfId="4309"/>
    <cellStyle name="S10 214 2" xfId="4310"/>
    <cellStyle name="S10 215" xfId="4311"/>
    <cellStyle name="S10 215 2" xfId="4312"/>
    <cellStyle name="S10 216" xfId="4313"/>
    <cellStyle name="S10 216 2" xfId="4314"/>
    <cellStyle name="S10 217" xfId="4315"/>
    <cellStyle name="S10 217 2" xfId="4316"/>
    <cellStyle name="S10 217 2 2" xfId="4317"/>
    <cellStyle name="S10 217 2 2 2" xfId="4318"/>
    <cellStyle name="S10 217 3" xfId="4319"/>
    <cellStyle name="S10 217 4" xfId="4320"/>
    <cellStyle name="S10 218" xfId="4321"/>
    <cellStyle name="S10 218 2" xfId="4322"/>
    <cellStyle name="S10 219" xfId="4323"/>
    <cellStyle name="S10 219 2" xfId="4324"/>
    <cellStyle name="S10 22" xfId="4325"/>
    <cellStyle name="S10 22 2" xfId="4326"/>
    <cellStyle name="S10 220" xfId="4327"/>
    <cellStyle name="S10 220 2" xfId="4328"/>
    <cellStyle name="S10 221" xfId="4329"/>
    <cellStyle name="S10 221 2" xfId="4330"/>
    <cellStyle name="S10 222" xfId="4331"/>
    <cellStyle name="S10 222 2" xfId="4332"/>
    <cellStyle name="S10 223" xfId="4333"/>
    <cellStyle name="S10 223 2" xfId="4334"/>
    <cellStyle name="S10 224" xfId="4335"/>
    <cellStyle name="S10 224 2" xfId="4336"/>
    <cellStyle name="S10 225" xfId="4337"/>
    <cellStyle name="S10 225 2" xfId="4338"/>
    <cellStyle name="S10 226" xfId="4339"/>
    <cellStyle name="S10 226 2" xfId="4340"/>
    <cellStyle name="S10 227" xfId="4341"/>
    <cellStyle name="S10 23" xfId="4342"/>
    <cellStyle name="S10 23 2" xfId="4343"/>
    <cellStyle name="S10 24" xfId="4344"/>
    <cellStyle name="S10 24 2" xfId="4345"/>
    <cellStyle name="S10 241" xfId="4346"/>
    <cellStyle name="S10 241 2" xfId="4347"/>
    <cellStyle name="S10 248" xfId="4348"/>
    <cellStyle name="S10 25" xfId="4349"/>
    <cellStyle name="S10 25 2" xfId="4350"/>
    <cellStyle name="S10 26" xfId="4351"/>
    <cellStyle name="S10 26 2" xfId="4352"/>
    <cellStyle name="S10 27" xfId="4353"/>
    <cellStyle name="S10 27 2" xfId="4354"/>
    <cellStyle name="S10 28" xfId="4355"/>
    <cellStyle name="S10 28 2" xfId="4356"/>
    <cellStyle name="S10 29" xfId="4357"/>
    <cellStyle name="S10 29 2" xfId="4358"/>
    <cellStyle name="S10 3" xfId="4359"/>
    <cellStyle name="S10 3 2" xfId="4360"/>
    <cellStyle name="S10 30" xfId="4361"/>
    <cellStyle name="S10 30 2" xfId="4362"/>
    <cellStyle name="S10 31" xfId="4363"/>
    <cellStyle name="S10 31 2" xfId="4364"/>
    <cellStyle name="S10 32" xfId="4365"/>
    <cellStyle name="S10 32 2" xfId="4366"/>
    <cellStyle name="S10 33" xfId="4367"/>
    <cellStyle name="S10 33 2" xfId="4368"/>
    <cellStyle name="S10 34" xfId="4369"/>
    <cellStyle name="S10 34 2" xfId="4370"/>
    <cellStyle name="S10 35" xfId="4371"/>
    <cellStyle name="S10 35 2" xfId="4372"/>
    <cellStyle name="S10 36" xfId="4373"/>
    <cellStyle name="S10 36 2" xfId="4374"/>
    <cellStyle name="S10 37" xfId="4375"/>
    <cellStyle name="S10 37 2" xfId="4376"/>
    <cellStyle name="S10 38" xfId="4377"/>
    <cellStyle name="S10 38 2" xfId="4378"/>
    <cellStyle name="S10 39" xfId="4379"/>
    <cellStyle name="S10 39 2" xfId="4380"/>
    <cellStyle name="S10 4" xfId="4381"/>
    <cellStyle name="S10 4 2" xfId="4382"/>
    <cellStyle name="S10 40" xfId="4383"/>
    <cellStyle name="S10 40 2" xfId="4384"/>
    <cellStyle name="S10 41" xfId="4385"/>
    <cellStyle name="S10 41 2" xfId="4386"/>
    <cellStyle name="S10 42" xfId="4387"/>
    <cellStyle name="S10 42 2" xfId="4388"/>
    <cellStyle name="S10 43" xfId="4389"/>
    <cellStyle name="S10 43 2" xfId="4390"/>
    <cellStyle name="S10 44" xfId="4391"/>
    <cellStyle name="S10 44 2" xfId="4392"/>
    <cellStyle name="S10 45" xfId="4393"/>
    <cellStyle name="S10 45 2" xfId="4394"/>
    <cellStyle name="S10 46" xfId="4395"/>
    <cellStyle name="S10 46 2" xfId="4396"/>
    <cellStyle name="S10 47" xfId="4397"/>
    <cellStyle name="S10 47 2" xfId="4398"/>
    <cellStyle name="S10 48" xfId="4399"/>
    <cellStyle name="S10 48 2" xfId="4400"/>
    <cellStyle name="S10 49" xfId="4401"/>
    <cellStyle name="S10 49 2" xfId="4402"/>
    <cellStyle name="S10 5" xfId="4403"/>
    <cellStyle name="S10 5 2" xfId="4404"/>
    <cellStyle name="S10 50" xfId="4405"/>
    <cellStyle name="S10 50 2" xfId="4406"/>
    <cellStyle name="S10 51" xfId="4407"/>
    <cellStyle name="S10 51 2" xfId="4408"/>
    <cellStyle name="S10 52" xfId="4409"/>
    <cellStyle name="S10 52 2" xfId="4410"/>
    <cellStyle name="S10 53" xfId="4411"/>
    <cellStyle name="S10 53 2" xfId="4412"/>
    <cellStyle name="S10 54" xfId="4413"/>
    <cellStyle name="S10 54 2" xfId="4414"/>
    <cellStyle name="S10 55" xfId="4415"/>
    <cellStyle name="S10 55 2" xfId="4416"/>
    <cellStyle name="S10 56" xfId="4417"/>
    <cellStyle name="S10 56 2" xfId="4418"/>
    <cellStyle name="S10 57" xfId="4419"/>
    <cellStyle name="S10 57 2" xfId="4420"/>
    <cellStyle name="S10 58" xfId="4421"/>
    <cellStyle name="S10 58 2" xfId="4422"/>
    <cellStyle name="S10 59" xfId="4423"/>
    <cellStyle name="S10 59 2" xfId="4424"/>
    <cellStyle name="S10 6" xfId="4425"/>
    <cellStyle name="S10 6 2" xfId="4426"/>
    <cellStyle name="S10 60" xfId="4427"/>
    <cellStyle name="S10 60 2" xfId="4428"/>
    <cellStyle name="S10 61" xfId="4429"/>
    <cellStyle name="S10 61 2" xfId="4430"/>
    <cellStyle name="S10 62" xfId="4431"/>
    <cellStyle name="S10 62 2" xfId="4432"/>
    <cellStyle name="S10 63" xfId="4433"/>
    <cellStyle name="S10 63 2" xfId="4434"/>
    <cellStyle name="S10 64" xfId="4435"/>
    <cellStyle name="S10 64 2" xfId="4436"/>
    <cellStyle name="S10 65" xfId="4437"/>
    <cellStyle name="S10 65 2" xfId="4438"/>
    <cellStyle name="S10 66" xfId="4439"/>
    <cellStyle name="S10 66 2" xfId="4440"/>
    <cellStyle name="S10 67" xfId="4441"/>
    <cellStyle name="S10 67 2" xfId="4442"/>
    <cellStyle name="S10 68" xfId="4443"/>
    <cellStyle name="S10 68 2" xfId="4444"/>
    <cellStyle name="S10 69" xfId="4445"/>
    <cellStyle name="S10 69 2" xfId="4446"/>
    <cellStyle name="S10 7" xfId="4447"/>
    <cellStyle name="S10 7 2" xfId="4448"/>
    <cellStyle name="S10 70" xfId="4449"/>
    <cellStyle name="S10 70 2" xfId="4450"/>
    <cellStyle name="S10 71" xfId="4451"/>
    <cellStyle name="S10 71 2" xfId="4452"/>
    <cellStyle name="S10 72" xfId="4453"/>
    <cellStyle name="S10 72 2" xfId="4454"/>
    <cellStyle name="S10 73" xfId="4455"/>
    <cellStyle name="S10 73 2" xfId="4456"/>
    <cellStyle name="S10 74" xfId="4457"/>
    <cellStyle name="S10 74 2" xfId="4458"/>
    <cellStyle name="S10 75" xfId="4459"/>
    <cellStyle name="S10 75 2" xfId="4460"/>
    <cellStyle name="S10 76" xfId="4461"/>
    <cellStyle name="S10 76 2" xfId="4462"/>
    <cellStyle name="S10 77" xfId="4463"/>
    <cellStyle name="S10 77 2" xfId="4464"/>
    <cellStyle name="S10 78" xfId="4465"/>
    <cellStyle name="S10 78 2" xfId="4466"/>
    <cellStyle name="S10 79" xfId="4467"/>
    <cellStyle name="S10 79 2" xfId="4468"/>
    <cellStyle name="S10 8" xfId="4469"/>
    <cellStyle name="S10 8 2" xfId="4470"/>
    <cellStyle name="S10 80" xfId="4471"/>
    <cellStyle name="S10 80 2" xfId="4472"/>
    <cellStyle name="S10 81" xfId="4473"/>
    <cellStyle name="S10 81 2" xfId="4474"/>
    <cellStyle name="S10 82" xfId="4475"/>
    <cellStyle name="S10 82 2" xfId="4476"/>
    <cellStyle name="S10 83" xfId="4477"/>
    <cellStyle name="S10 83 2" xfId="4478"/>
    <cellStyle name="S10 84" xfId="4479"/>
    <cellStyle name="S10 84 2" xfId="4480"/>
    <cellStyle name="S10 85" xfId="4481"/>
    <cellStyle name="S10 85 2" xfId="4482"/>
    <cellStyle name="S10 86" xfId="4483"/>
    <cellStyle name="S10 86 2" xfId="4484"/>
    <cellStyle name="S10 87" xfId="4485"/>
    <cellStyle name="S10 87 2" xfId="4486"/>
    <cellStyle name="S10 88" xfId="4487"/>
    <cellStyle name="S10 88 2" xfId="4488"/>
    <cellStyle name="S10 89" xfId="4489"/>
    <cellStyle name="S10 89 2" xfId="4490"/>
    <cellStyle name="S10 9" xfId="4491"/>
    <cellStyle name="S10 9 2" xfId="4492"/>
    <cellStyle name="S10 90" xfId="4493"/>
    <cellStyle name="S10 90 2" xfId="4494"/>
    <cellStyle name="S10 91" xfId="4495"/>
    <cellStyle name="S10 91 2" xfId="4496"/>
    <cellStyle name="S10 92" xfId="4497"/>
    <cellStyle name="S10 92 2" xfId="4498"/>
    <cellStyle name="S10 93" xfId="4499"/>
    <cellStyle name="S10 93 2" xfId="4500"/>
    <cellStyle name="S10 94" xfId="4501"/>
    <cellStyle name="S10 94 2" xfId="4502"/>
    <cellStyle name="S10 95" xfId="4503"/>
    <cellStyle name="S10 95 2" xfId="4504"/>
    <cellStyle name="S10 96" xfId="4505"/>
    <cellStyle name="S10 96 2" xfId="4506"/>
    <cellStyle name="S10 97" xfId="4507"/>
    <cellStyle name="S10 97 2" xfId="4508"/>
    <cellStyle name="S10 98" xfId="4509"/>
    <cellStyle name="S10 98 2" xfId="4510"/>
    <cellStyle name="S10 99" xfId="4511"/>
    <cellStyle name="S10 99 2" xfId="4512"/>
    <cellStyle name="S10_За 2011г 13-20+" xfId="4513"/>
    <cellStyle name="S11" xfId="4514"/>
    <cellStyle name="S11 2" xfId="4515"/>
    <cellStyle name="S11 3" xfId="4516"/>
    <cellStyle name="S11 4" xfId="4517"/>
    <cellStyle name="S11 5" xfId="4518"/>
    <cellStyle name="S11 6" xfId="4519"/>
    <cellStyle name="S11 7" xfId="4520"/>
    <cellStyle name="S12" xfId="4521"/>
    <cellStyle name="S12 2" xfId="4522"/>
    <cellStyle name="S12 3" xfId="4523"/>
    <cellStyle name="S12 4" xfId="4524"/>
    <cellStyle name="S12 5" xfId="4525"/>
    <cellStyle name="S12_20.06.2013 - имущество г. Ташкента" xfId="4526"/>
    <cellStyle name="S13" xfId="4527"/>
    <cellStyle name="S13 2" xfId="4528"/>
    <cellStyle name="S13 3" xfId="4529"/>
    <cellStyle name="S13 4" xfId="4530"/>
    <cellStyle name="S13 5" xfId="4531"/>
    <cellStyle name="S14" xfId="4532"/>
    <cellStyle name="S14 2" xfId="4533"/>
    <cellStyle name="S14 3" xfId="4534"/>
    <cellStyle name="S14 4" xfId="4535"/>
    <cellStyle name="S14 5" xfId="4536"/>
    <cellStyle name="S15" xfId="4537"/>
    <cellStyle name="S15 2" xfId="4538"/>
    <cellStyle name="S15 3" xfId="4539"/>
    <cellStyle name="S15 4" xfId="4540"/>
    <cellStyle name="S15 5" xfId="4541"/>
    <cellStyle name="S16" xfId="4542"/>
    <cellStyle name="S16 2" xfId="4543"/>
    <cellStyle name="S16 3" xfId="4544"/>
    <cellStyle name="S16 4" xfId="4545"/>
    <cellStyle name="S17" xfId="4546"/>
    <cellStyle name="S17 2" xfId="4547"/>
    <cellStyle name="S17 3" xfId="4548"/>
    <cellStyle name="S17 4" xfId="4549"/>
    <cellStyle name="S18" xfId="4550"/>
    <cellStyle name="S18 2" xfId="4551"/>
    <cellStyle name="S18 3" xfId="4552"/>
    <cellStyle name="S18 4" xfId="4553"/>
    <cellStyle name="S19" xfId="4554"/>
    <cellStyle name="S19 2" xfId="4555"/>
    <cellStyle name="S19 3" xfId="4556"/>
    <cellStyle name="S19 4" xfId="4557"/>
    <cellStyle name="S2" xfId="4558"/>
    <cellStyle name="S2 10" xfId="4559"/>
    <cellStyle name="S2 10 2" xfId="4560"/>
    <cellStyle name="S2 100" xfId="4561"/>
    <cellStyle name="S2 100 2" xfId="4562"/>
    <cellStyle name="S2 101" xfId="4563"/>
    <cellStyle name="S2 101 2" xfId="4564"/>
    <cellStyle name="S2 102" xfId="4565"/>
    <cellStyle name="S2 102 2" xfId="4566"/>
    <cellStyle name="S2 103" xfId="4567"/>
    <cellStyle name="S2 103 2" xfId="4568"/>
    <cellStyle name="S2 104" xfId="4569"/>
    <cellStyle name="S2 104 2" xfId="4570"/>
    <cellStyle name="S2 105" xfId="4571"/>
    <cellStyle name="S2 105 2" xfId="4572"/>
    <cellStyle name="S2 106" xfId="4573"/>
    <cellStyle name="S2 106 2" xfId="4574"/>
    <cellStyle name="S2 107" xfId="4575"/>
    <cellStyle name="S2 107 2" xfId="4576"/>
    <cellStyle name="S2 108" xfId="4577"/>
    <cellStyle name="S2 108 2" xfId="4578"/>
    <cellStyle name="S2 109" xfId="4579"/>
    <cellStyle name="S2 109 2" xfId="4580"/>
    <cellStyle name="S2 11" xfId="4581"/>
    <cellStyle name="S2 11 2" xfId="4582"/>
    <cellStyle name="S2 110" xfId="4583"/>
    <cellStyle name="S2 110 2" xfId="4584"/>
    <cellStyle name="S2 111" xfId="4585"/>
    <cellStyle name="S2 111 2" xfId="4586"/>
    <cellStyle name="S2 112" xfId="4587"/>
    <cellStyle name="S2 112 2" xfId="4588"/>
    <cellStyle name="S2 113" xfId="4589"/>
    <cellStyle name="S2 113 2" xfId="4590"/>
    <cellStyle name="S2 114" xfId="4591"/>
    <cellStyle name="S2 114 2" xfId="4592"/>
    <cellStyle name="S2 115" xfId="4593"/>
    <cellStyle name="S2 115 2" xfId="4594"/>
    <cellStyle name="S2 116" xfId="4595"/>
    <cellStyle name="S2 116 2" xfId="4596"/>
    <cellStyle name="S2 117" xfId="4597"/>
    <cellStyle name="S2 117 2" xfId="4598"/>
    <cellStyle name="S2 118" xfId="4599"/>
    <cellStyle name="S2 118 2" xfId="4600"/>
    <cellStyle name="S2 119" xfId="4601"/>
    <cellStyle name="S2 119 2" xfId="4602"/>
    <cellStyle name="S2 12" xfId="4603"/>
    <cellStyle name="S2 12 2" xfId="4604"/>
    <cellStyle name="S2 120" xfId="4605"/>
    <cellStyle name="S2 120 2" xfId="4606"/>
    <cellStyle name="S2 121" xfId="4607"/>
    <cellStyle name="S2 121 2" xfId="4608"/>
    <cellStyle name="S2 122" xfId="4609"/>
    <cellStyle name="S2 122 2" xfId="4610"/>
    <cellStyle name="S2 123" xfId="4611"/>
    <cellStyle name="S2 123 2" xfId="4612"/>
    <cellStyle name="S2 124" xfId="4613"/>
    <cellStyle name="S2 124 2" xfId="4614"/>
    <cellStyle name="S2 125" xfId="4615"/>
    <cellStyle name="S2 125 2" xfId="4616"/>
    <cellStyle name="S2 126" xfId="4617"/>
    <cellStyle name="S2 126 2" xfId="4618"/>
    <cellStyle name="S2 127" xfId="4619"/>
    <cellStyle name="S2 127 2" xfId="4620"/>
    <cellStyle name="S2 128" xfId="4621"/>
    <cellStyle name="S2 128 2" xfId="4622"/>
    <cellStyle name="S2 129" xfId="4623"/>
    <cellStyle name="S2 129 2" xfId="4624"/>
    <cellStyle name="S2 13" xfId="4625"/>
    <cellStyle name="S2 13 2" xfId="4626"/>
    <cellStyle name="S2 130" xfId="4627"/>
    <cellStyle name="S2 130 2" xfId="4628"/>
    <cellStyle name="S2 131" xfId="4629"/>
    <cellStyle name="S2 131 2" xfId="4630"/>
    <cellStyle name="S2 132" xfId="4631"/>
    <cellStyle name="S2 132 2" xfId="4632"/>
    <cellStyle name="S2 133" xfId="4633"/>
    <cellStyle name="S2 133 2" xfId="4634"/>
    <cellStyle name="S2 134" xfId="4635"/>
    <cellStyle name="S2 134 2" xfId="4636"/>
    <cellStyle name="S2 135" xfId="4637"/>
    <cellStyle name="S2 135 2" xfId="4638"/>
    <cellStyle name="S2 136" xfId="4639"/>
    <cellStyle name="S2 136 2" xfId="4640"/>
    <cellStyle name="S2 137" xfId="4641"/>
    <cellStyle name="S2 137 2" xfId="4642"/>
    <cellStyle name="S2 138" xfId="4643"/>
    <cellStyle name="S2 138 2" xfId="4644"/>
    <cellStyle name="S2 139" xfId="4645"/>
    <cellStyle name="S2 139 2" xfId="4646"/>
    <cellStyle name="S2 14" xfId="4647"/>
    <cellStyle name="S2 14 2" xfId="4648"/>
    <cellStyle name="S2 140" xfId="4649"/>
    <cellStyle name="S2 140 2" xfId="4650"/>
    <cellStyle name="S2 141" xfId="4651"/>
    <cellStyle name="S2 141 2" xfId="4652"/>
    <cellStyle name="S2 142" xfId="4653"/>
    <cellStyle name="S2 142 2" xfId="4654"/>
    <cellStyle name="S2 143" xfId="4655"/>
    <cellStyle name="S2 143 2" xfId="4656"/>
    <cellStyle name="S2 144" xfId="4657"/>
    <cellStyle name="S2 144 2" xfId="4658"/>
    <cellStyle name="S2 145" xfId="4659"/>
    <cellStyle name="S2 145 2" xfId="4660"/>
    <cellStyle name="S2 146" xfId="4661"/>
    <cellStyle name="S2 146 2" xfId="4662"/>
    <cellStyle name="S2 147" xfId="4663"/>
    <cellStyle name="S2 147 2" xfId="4664"/>
    <cellStyle name="S2 148" xfId="4665"/>
    <cellStyle name="S2 148 2" xfId="4666"/>
    <cellStyle name="S2 149" xfId="4667"/>
    <cellStyle name="S2 149 2" xfId="4668"/>
    <cellStyle name="S2 15" xfId="4669"/>
    <cellStyle name="S2 15 2" xfId="4670"/>
    <cellStyle name="S2 150" xfId="4671"/>
    <cellStyle name="S2 150 2" xfId="4672"/>
    <cellStyle name="S2 151" xfId="4673"/>
    <cellStyle name="S2 151 2" xfId="4674"/>
    <cellStyle name="S2 152" xfId="4675"/>
    <cellStyle name="S2 152 2" xfId="4676"/>
    <cellStyle name="S2 153" xfId="4677"/>
    <cellStyle name="S2 153 2" xfId="4678"/>
    <cellStyle name="S2 154" xfId="4679"/>
    <cellStyle name="S2 154 2" xfId="4680"/>
    <cellStyle name="S2 155" xfId="4681"/>
    <cellStyle name="S2 155 2" xfId="4682"/>
    <cellStyle name="S2 156" xfId="4683"/>
    <cellStyle name="S2 156 2" xfId="4684"/>
    <cellStyle name="S2 157" xfId="4685"/>
    <cellStyle name="S2 157 2" xfId="4686"/>
    <cellStyle name="S2 158" xfId="4687"/>
    <cellStyle name="S2 158 2" xfId="4688"/>
    <cellStyle name="S2 159" xfId="4689"/>
    <cellStyle name="S2 159 2" xfId="4690"/>
    <cellStyle name="S2 16" xfId="4691"/>
    <cellStyle name="S2 16 2" xfId="4692"/>
    <cellStyle name="S2 160" xfId="4693"/>
    <cellStyle name="S2 160 2" xfId="4694"/>
    <cellStyle name="S2 161" xfId="4695"/>
    <cellStyle name="S2 161 2" xfId="4696"/>
    <cellStyle name="S2 162" xfId="4697"/>
    <cellStyle name="S2 162 2" xfId="4698"/>
    <cellStyle name="S2 163" xfId="4699"/>
    <cellStyle name="S2 163 2" xfId="4700"/>
    <cellStyle name="S2 164" xfId="4701"/>
    <cellStyle name="S2 164 2" xfId="4702"/>
    <cellStyle name="S2 165" xfId="4703"/>
    <cellStyle name="S2 165 2" xfId="4704"/>
    <cellStyle name="S2 166" xfId="4705"/>
    <cellStyle name="S2 166 2" xfId="4706"/>
    <cellStyle name="S2 167" xfId="4707"/>
    <cellStyle name="S2 167 2" xfId="4708"/>
    <cellStyle name="S2 168" xfId="4709"/>
    <cellStyle name="S2 168 2" xfId="4710"/>
    <cellStyle name="S2 169" xfId="4711"/>
    <cellStyle name="S2 169 2" xfId="4712"/>
    <cellStyle name="S2 17" xfId="4713"/>
    <cellStyle name="S2 17 2" xfId="4714"/>
    <cellStyle name="S2 170" xfId="4715"/>
    <cellStyle name="S2 170 2" xfId="4716"/>
    <cellStyle name="S2 171" xfId="4717"/>
    <cellStyle name="S2 171 2" xfId="4718"/>
    <cellStyle name="S2 172" xfId="4719"/>
    <cellStyle name="S2 172 2" xfId="4720"/>
    <cellStyle name="S2 173" xfId="4721"/>
    <cellStyle name="S2 173 2" xfId="4722"/>
    <cellStyle name="S2 174" xfId="4723"/>
    <cellStyle name="S2 174 2" xfId="4724"/>
    <cellStyle name="S2 175" xfId="4725"/>
    <cellStyle name="S2 175 2" xfId="4726"/>
    <cellStyle name="S2 176" xfId="4727"/>
    <cellStyle name="S2 176 2" xfId="4728"/>
    <cellStyle name="S2 177" xfId="4729"/>
    <cellStyle name="S2 177 2" xfId="4730"/>
    <cellStyle name="S2 178" xfId="4731"/>
    <cellStyle name="S2 178 2" xfId="4732"/>
    <cellStyle name="S2 179" xfId="4733"/>
    <cellStyle name="S2 179 2" xfId="4734"/>
    <cellStyle name="S2 18" xfId="4735"/>
    <cellStyle name="S2 18 2" xfId="4736"/>
    <cellStyle name="S2 180" xfId="4737"/>
    <cellStyle name="S2 180 2" xfId="4738"/>
    <cellStyle name="S2 181" xfId="4739"/>
    <cellStyle name="S2 181 2" xfId="4740"/>
    <cellStyle name="S2 182" xfId="4741"/>
    <cellStyle name="S2 182 2" xfId="4742"/>
    <cellStyle name="S2 183" xfId="4743"/>
    <cellStyle name="S2 183 2" xfId="4744"/>
    <cellStyle name="S2 184" xfId="4745"/>
    <cellStyle name="S2 184 2" xfId="4746"/>
    <cellStyle name="S2 185" xfId="4747"/>
    <cellStyle name="S2 185 2" xfId="4748"/>
    <cellStyle name="S2 186" xfId="4749"/>
    <cellStyle name="S2 186 2" xfId="4750"/>
    <cellStyle name="S2 187" xfId="4751"/>
    <cellStyle name="S2 187 2" xfId="4752"/>
    <cellStyle name="S2 188" xfId="4753"/>
    <cellStyle name="S2 188 2" xfId="4754"/>
    <cellStyle name="S2 189" xfId="4755"/>
    <cellStyle name="S2 189 2" xfId="4756"/>
    <cellStyle name="S2 19" xfId="4757"/>
    <cellStyle name="S2 19 2" xfId="4758"/>
    <cellStyle name="S2 190" xfId="4759"/>
    <cellStyle name="S2 190 2" xfId="4760"/>
    <cellStyle name="S2 191" xfId="4761"/>
    <cellStyle name="S2 191 2" xfId="4762"/>
    <cellStyle name="S2 192" xfId="4763"/>
    <cellStyle name="S2 192 2" xfId="4764"/>
    <cellStyle name="S2 193" xfId="4765"/>
    <cellStyle name="S2 193 2" xfId="4766"/>
    <cellStyle name="S2 194" xfId="4767"/>
    <cellStyle name="S2 194 2" xfId="4768"/>
    <cellStyle name="S2 195" xfId="4769"/>
    <cellStyle name="S2 195 2" xfId="4770"/>
    <cellStyle name="S2 196" xfId="4771"/>
    <cellStyle name="S2 196 2" xfId="4772"/>
    <cellStyle name="S2 197" xfId="4773"/>
    <cellStyle name="S2 197 2" xfId="4774"/>
    <cellStyle name="S2 198" xfId="4775"/>
    <cellStyle name="S2 198 2" xfId="4776"/>
    <cellStyle name="S2 199" xfId="4777"/>
    <cellStyle name="S2 199 2" xfId="4778"/>
    <cellStyle name="S2 2" xfId="4779"/>
    <cellStyle name="S2 2 10" xfId="4780"/>
    <cellStyle name="S2 2 2" xfId="4781"/>
    <cellStyle name="S2 2 2 10" xfId="4782"/>
    <cellStyle name="S2 2 2 2" xfId="4783"/>
    <cellStyle name="S2 2 2 2 2" xfId="4784"/>
    <cellStyle name="S2 2 2 2 2 2" xfId="4785"/>
    <cellStyle name="S2 2 2 2 2 2 2" xfId="4786"/>
    <cellStyle name="S2 2 2 2 2 2 2 2" xfId="4787"/>
    <cellStyle name="S2 2 2 2 2 2 2 2 2" xfId="4788"/>
    <cellStyle name="S2 2 2 2 2 2 2 2 2 2" xfId="4789"/>
    <cellStyle name="S2 2 2 2 2 2 2 2 2 2 2" xfId="4790"/>
    <cellStyle name="S2 2 2 2 2 2 2 2 2 2 2 2" xfId="4791"/>
    <cellStyle name="S2 2 2 2 2 2 2 2 2 3" xfId="4792"/>
    <cellStyle name="S2 2 2 2 2 2 2 2 2 4" xfId="4793"/>
    <cellStyle name="S2 2 2 2 2 2 2 2 2 5" xfId="4794"/>
    <cellStyle name="S2 2 2 2 2 2 2 2 3" xfId="4795"/>
    <cellStyle name="S2 2 2 2 2 2 2 2 4" xfId="4796"/>
    <cellStyle name="S2 2 2 2 2 2 2 2 5" xfId="4797"/>
    <cellStyle name="S2 2 2 2 2 2 2 2 6" xfId="4798"/>
    <cellStyle name="S2 2 2 2 2 2 2 3" xfId="4799"/>
    <cellStyle name="S2 2 2 2 2 2 2 4" xfId="4800"/>
    <cellStyle name="S2 2 2 2 2 2 2 5" xfId="4801"/>
    <cellStyle name="S2 2 2 2 2 2 2 6" xfId="4802"/>
    <cellStyle name="S2 2 2 2 2 2 2 7" xfId="4803"/>
    <cellStyle name="S2 2 2 2 2 2 3" xfId="4804"/>
    <cellStyle name="S2 2 2 2 2 2 4" xfId="4805"/>
    <cellStyle name="S2 2 2 2 2 2 5" xfId="4806"/>
    <cellStyle name="S2 2 2 2 2 2 6" xfId="4807"/>
    <cellStyle name="S2 2 2 2 2 2 7" xfId="4808"/>
    <cellStyle name="S2 2 2 2 2 2 8" xfId="4809"/>
    <cellStyle name="S2 2 2 2 2 2_Рабочий" xfId="4810"/>
    <cellStyle name="S2 2 2 2 2 3" xfId="4811"/>
    <cellStyle name="S2 2 2 2 2 3 2" xfId="4812"/>
    <cellStyle name="S2 2 2 2 2 3 2 2" xfId="4813"/>
    <cellStyle name="S2 2 2 2 2 3 2 2 2" xfId="4814"/>
    <cellStyle name="S2 2 2 2 2 3 3" xfId="4815"/>
    <cellStyle name="S2 2 2 2 2 3 4" xfId="4816"/>
    <cellStyle name="S2 2 2 2 2 4" xfId="4817"/>
    <cellStyle name="S2 2 2 2 2 5" xfId="4818"/>
    <cellStyle name="S2 2 2 2 2 6" xfId="4819"/>
    <cellStyle name="S2 2 2 2 2 7" xfId="4820"/>
    <cellStyle name="S2 2 2 2 2 8" xfId="4821"/>
    <cellStyle name="S2 2 2 2 3" xfId="4822"/>
    <cellStyle name="S2 2 2 2 3 2" xfId="4823"/>
    <cellStyle name="S2 2 2 2 3 2 2" xfId="4824"/>
    <cellStyle name="S2 2 2 2 3 2 2 2" xfId="4825"/>
    <cellStyle name="S2 2 2 2 3 3" xfId="4826"/>
    <cellStyle name="S2 2 2 2 3 4" xfId="4827"/>
    <cellStyle name="S2 2 2 2 4" xfId="4828"/>
    <cellStyle name="S2 2 2 2 5" xfId="4829"/>
    <cellStyle name="S2 2 2 2 6" xfId="4830"/>
    <cellStyle name="S2 2 2 2 7" xfId="4831"/>
    <cellStyle name="S2 2 2 2 8" xfId="4832"/>
    <cellStyle name="S2 2 2 2_ ШФ_ноябрь" xfId="4833"/>
    <cellStyle name="S2 2 2 3" xfId="4834"/>
    <cellStyle name="S2 2 2 3 2" xfId="4835"/>
    <cellStyle name="S2 2 2 4" xfId="4836"/>
    <cellStyle name="S2 2 2 4 2" xfId="4837"/>
    <cellStyle name="S2 2 2 5" xfId="4838"/>
    <cellStyle name="S2 2 2 5 2" xfId="4839"/>
    <cellStyle name="S2 2 2 5 2 2" xfId="4840"/>
    <cellStyle name="S2 2 2 5 2 2 2" xfId="4841"/>
    <cellStyle name="S2 2 2 5 3" xfId="4842"/>
    <cellStyle name="S2 2 2 6" xfId="4843"/>
    <cellStyle name="S2 2 2 7" xfId="4844"/>
    <cellStyle name="S2 2 2 8" xfId="4845"/>
    <cellStyle name="S2 2 2 9" xfId="4846"/>
    <cellStyle name="S2 2 3" xfId="4847"/>
    <cellStyle name="S2 2 3 2" xfId="4848"/>
    <cellStyle name="S2 2 4" xfId="4849"/>
    <cellStyle name="S2 2 4 2" xfId="4850"/>
    <cellStyle name="S2 2 5" xfId="4851"/>
    <cellStyle name="S2 2 5 2" xfId="4852"/>
    <cellStyle name="S2 2 5 2 2" xfId="4853"/>
    <cellStyle name="S2 2 5 2 2 2" xfId="4854"/>
    <cellStyle name="S2 2 5 3" xfId="4855"/>
    <cellStyle name="S2 2 6" xfId="4856"/>
    <cellStyle name="S2 2 7" xfId="4857"/>
    <cellStyle name="S2 2 8" xfId="4858"/>
    <cellStyle name="S2 2 9" xfId="4859"/>
    <cellStyle name="S2 2_ ШФ_ноябрь" xfId="4860"/>
    <cellStyle name="S2 20" xfId="4861"/>
    <cellStyle name="S2 20 2" xfId="4862"/>
    <cellStyle name="S2 200" xfId="4863"/>
    <cellStyle name="S2 200 2" xfId="4864"/>
    <cellStyle name="S2 201" xfId="4865"/>
    <cellStyle name="S2 201 2" xfId="4866"/>
    <cellStyle name="S2 202" xfId="4867"/>
    <cellStyle name="S2 202 2" xfId="4868"/>
    <cellStyle name="S2 203" xfId="4869"/>
    <cellStyle name="S2 203 2" xfId="4870"/>
    <cellStyle name="S2 204" xfId="4871"/>
    <cellStyle name="S2 204 2" xfId="4872"/>
    <cellStyle name="S2 205" xfId="4873"/>
    <cellStyle name="S2 205 2" xfId="4874"/>
    <cellStyle name="S2 206" xfId="4875"/>
    <cellStyle name="S2 206 2" xfId="4876"/>
    <cellStyle name="S2 207" xfId="4877"/>
    <cellStyle name="S2 207 2" xfId="4878"/>
    <cellStyle name="S2 208" xfId="4879"/>
    <cellStyle name="S2 208 2" xfId="4880"/>
    <cellStyle name="S2 209" xfId="4881"/>
    <cellStyle name="S2 209 2" xfId="4882"/>
    <cellStyle name="S2 21" xfId="4883"/>
    <cellStyle name="S2 21 2" xfId="4884"/>
    <cellStyle name="S2 210" xfId="4885"/>
    <cellStyle name="S2 210 2" xfId="4886"/>
    <cellStyle name="S2 211" xfId="4887"/>
    <cellStyle name="S2 211 2" xfId="4888"/>
    <cellStyle name="S2 212" xfId="4889"/>
    <cellStyle name="S2 212 2" xfId="4890"/>
    <cellStyle name="S2 213" xfId="4891"/>
    <cellStyle name="S2 213 2" xfId="4892"/>
    <cellStyle name="S2 214" xfId="4893"/>
    <cellStyle name="S2 214 2" xfId="4894"/>
    <cellStyle name="S2 215" xfId="4895"/>
    <cellStyle name="S2 215 2" xfId="4896"/>
    <cellStyle name="S2 216" xfId="4897"/>
    <cellStyle name="S2 216 2" xfId="4898"/>
    <cellStyle name="S2 217" xfId="4899"/>
    <cellStyle name="S2 217 2" xfId="4900"/>
    <cellStyle name="S2 217 2 2" xfId="4901"/>
    <cellStyle name="S2 217 2 2 2" xfId="4902"/>
    <cellStyle name="S2 217 3" xfId="4903"/>
    <cellStyle name="S2 217 4" xfId="4904"/>
    <cellStyle name="S2 218" xfId="4905"/>
    <cellStyle name="S2 218 2" xfId="4906"/>
    <cellStyle name="S2 219" xfId="4907"/>
    <cellStyle name="S2 219 2" xfId="4908"/>
    <cellStyle name="S2 22" xfId="4909"/>
    <cellStyle name="S2 22 2" xfId="4910"/>
    <cellStyle name="S2 220" xfId="4911"/>
    <cellStyle name="S2 220 2" xfId="4912"/>
    <cellStyle name="S2 221" xfId="4913"/>
    <cellStyle name="S2 221 2" xfId="4914"/>
    <cellStyle name="S2 222" xfId="4915"/>
    <cellStyle name="S2 222 2" xfId="4916"/>
    <cellStyle name="S2 223" xfId="4917"/>
    <cellStyle name="S2 223 2" xfId="4918"/>
    <cellStyle name="S2 224" xfId="4919"/>
    <cellStyle name="S2 224 2" xfId="4920"/>
    <cellStyle name="S2 225" xfId="4921"/>
    <cellStyle name="S2 225 2" xfId="4922"/>
    <cellStyle name="S2 226" xfId="4923"/>
    <cellStyle name="S2 226 2" xfId="4924"/>
    <cellStyle name="S2 227" xfId="4925"/>
    <cellStyle name="S2 227 2" xfId="4926"/>
    <cellStyle name="S2 228" xfId="4927"/>
    <cellStyle name="S2 229" xfId="4928"/>
    <cellStyle name="S2 23" xfId="4929"/>
    <cellStyle name="S2 23 2" xfId="4930"/>
    <cellStyle name="S2 230" xfId="4931"/>
    <cellStyle name="S2 231" xfId="4932"/>
    <cellStyle name="S2 232" xfId="4933"/>
    <cellStyle name="S2 233" xfId="4934"/>
    <cellStyle name="S2 234" xfId="4935"/>
    <cellStyle name="S2 235" xfId="4936"/>
    <cellStyle name="S2 236" xfId="4937"/>
    <cellStyle name="S2 237" xfId="4938"/>
    <cellStyle name="S2 238" xfId="4939"/>
    <cellStyle name="S2 239" xfId="4940"/>
    <cellStyle name="S2 24" xfId="4941"/>
    <cellStyle name="S2 24 2" xfId="4942"/>
    <cellStyle name="S2 240" xfId="4943"/>
    <cellStyle name="S2 241" xfId="4944"/>
    <cellStyle name="S2 242" xfId="4945"/>
    <cellStyle name="S2 243" xfId="4946"/>
    <cellStyle name="S2 244" xfId="4947"/>
    <cellStyle name="S2 245" xfId="4948"/>
    <cellStyle name="S2 246" xfId="4949"/>
    <cellStyle name="S2 247" xfId="4950"/>
    <cellStyle name="S2 248" xfId="4951"/>
    <cellStyle name="S2 249" xfId="4952"/>
    <cellStyle name="S2 25" xfId="4953"/>
    <cellStyle name="S2 25 2" xfId="4954"/>
    <cellStyle name="S2 250" xfId="4955"/>
    <cellStyle name="S2 251" xfId="4956"/>
    <cellStyle name="S2 252" xfId="4957"/>
    <cellStyle name="S2 253" xfId="4958"/>
    <cellStyle name="S2 254" xfId="4959"/>
    <cellStyle name="S2 255" xfId="4960"/>
    <cellStyle name="S2 256" xfId="4961"/>
    <cellStyle name="S2 26" xfId="4962"/>
    <cellStyle name="S2 26 2" xfId="4963"/>
    <cellStyle name="S2 27" xfId="4964"/>
    <cellStyle name="S2 27 2" xfId="4965"/>
    <cellStyle name="S2 28" xfId="4966"/>
    <cellStyle name="S2 28 2" xfId="4967"/>
    <cellStyle name="S2 29" xfId="4968"/>
    <cellStyle name="S2 29 2" xfId="4969"/>
    <cellStyle name="S2 3" xfId="4970"/>
    <cellStyle name="S2 3 2" xfId="4971"/>
    <cellStyle name="S2 3 3" xfId="4972"/>
    <cellStyle name="S2 30" xfId="4973"/>
    <cellStyle name="S2 30 2" xfId="4974"/>
    <cellStyle name="S2 31" xfId="4975"/>
    <cellStyle name="S2 31 2" xfId="4976"/>
    <cellStyle name="S2 32" xfId="4977"/>
    <cellStyle name="S2 32 2" xfId="4978"/>
    <cellStyle name="S2 33" xfId="4979"/>
    <cellStyle name="S2 33 2" xfId="4980"/>
    <cellStyle name="S2 34" xfId="4981"/>
    <cellStyle name="S2 34 2" xfId="4982"/>
    <cellStyle name="S2 35" xfId="4983"/>
    <cellStyle name="S2 35 2" xfId="4984"/>
    <cellStyle name="S2 36" xfId="4985"/>
    <cellStyle name="S2 36 2" xfId="4986"/>
    <cellStyle name="S2 37" xfId="4987"/>
    <cellStyle name="S2 37 2" xfId="4988"/>
    <cellStyle name="S2 38" xfId="4989"/>
    <cellStyle name="S2 38 2" xfId="4990"/>
    <cellStyle name="S2 39" xfId="4991"/>
    <cellStyle name="S2 39 2" xfId="4992"/>
    <cellStyle name="S2 4" xfId="4993"/>
    <cellStyle name="S2 4 2" xfId="4994"/>
    <cellStyle name="S2 4 3" xfId="4995"/>
    <cellStyle name="S2 40" xfId="4996"/>
    <cellStyle name="S2 40 2" xfId="4997"/>
    <cellStyle name="S2 41" xfId="4998"/>
    <cellStyle name="S2 41 2" xfId="4999"/>
    <cellStyle name="S2 42" xfId="5000"/>
    <cellStyle name="S2 42 2" xfId="5001"/>
    <cellStyle name="S2 43" xfId="5002"/>
    <cellStyle name="S2 43 2" xfId="5003"/>
    <cellStyle name="S2 44" xfId="5004"/>
    <cellStyle name="S2 44 2" xfId="5005"/>
    <cellStyle name="S2 45" xfId="5006"/>
    <cellStyle name="S2 45 2" xfId="5007"/>
    <cellStyle name="S2 46" xfId="5008"/>
    <cellStyle name="S2 46 2" xfId="5009"/>
    <cellStyle name="S2 47" xfId="5010"/>
    <cellStyle name="S2 47 2" xfId="5011"/>
    <cellStyle name="S2 48" xfId="5012"/>
    <cellStyle name="S2 48 2" xfId="5013"/>
    <cellStyle name="S2 49" xfId="5014"/>
    <cellStyle name="S2 49 2" xfId="5015"/>
    <cellStyle name="S2 5" xfId="5016"/>
    <cellStyle name="S2 5 2" xfId="5017"/>
    <cellStyle name="S2 50" xfId="5018"/>
    <cellStyle name="S2 50 2" xfId="5019"/>
    <cellStyle name="S2 51" xfId="5020"/>
    <cellStyle name="S2 51 2" xfId="5021"/>
    <cellStyle name="S2 52" xfId="5022"/>
    <cellStyle name="S2 52 2" xfId="5023"/>
    <cellStyle name="S2 53" xfId="5024"/>
    <cellStyle name="S2 53 2" xfId="5025"/>
    <cellStyle name="S2 54" xfId="5026"/>
    <cellStyle name="S2 54 2" xfId="5027"/>
    <cellStyle name="S2 55" xfId="5028"/>
    <cellStyle name="S2 55 2" xfId="5029"/>
    <cellStyle name="S2 56" xfId="5030"/>
    <cellStyle name="S2 56 2" xfId="5031"/>
    <cellStyle name="S2 57" xfId="5032"/>
    <cellStyle name="S2 57 2" xfId="5033"/>
    <cellStyle name="S2 58" xfId="5034"/>
    <cellStyle name="S2 58 2" xfId="5035"/>
    <cellStyle name="S2 59" xfId="5036"/>
    <cellStyle name="S2 59 2" xfId="5037"/>
    <cellStyle name="S2 6" xfId="5038"/>
    <cellStyle name="S2 6 2" xfId="5039"/>
    <cellStyle name="S2 60" xfId="5040"/>
    <cellStyle name="S2 60 2" xfId="5041"/>
    <cellStyle name="S2 61" xfId="5042"/>
    <cellStyle name="S2 61 2" xfId="5043"/>
    <cellStyle name="S2 62" xfId="5044"/>
    <cellStyle name="S2 62 2" xfId="5045"/>
    <cellStyle name="S2 63" xfId="5046"/>
    <cellStyle name="S2 63 2" xfId="5047"/>
    <cellStyle name="S2 64" xfId="5048"/>
    <cellStyle name="S2 64 2" xfId="5049"/>
    <cellStyle name="S2 65" xfId="5050"/>
    <cellStyle name="S2 65 2" xfId="5051"/>
    <cellStyle name="S2 66" xfId="5052"/>
    <cellStyle name="S2 66 2" xfId="5053"/>
    <cellStyle name="S2 67" xfId="5054"/>
    <cellStyle name="S2 67 2" xfId="5055"/>
    <cellStyle name="S2 68" xfId="5056"/>
    <cellStyle name="S2 68 2" xfId="5057"/>
    <cellStyle name="S2 69" xfId="5058"/>
    <cellStyle name="S2 69 2" xfId="5059"/>
    <cellStyle name="S2 7" xfId="5060"/>
    <cellStyle name="S2 7 2" xfId="5061"/>
    <cellStyle name="S2 70" xfId="5062"/>
    <cellStyle name="S2 70 2" xfId="5063"/>
    <cellStyle name="S2 71" xfId="5064"/>
    <cellStyle name="S2 71 2" xfId="5065"/>
    <cellStyle name="S2 72" xfId="5066"/>
    <cellStyle name="S2 72 2" xfId="5067"/>
    <cellStyle name="S2 73" xfId="5068"/>
    <cellStyle name="S2 73 2" xfId="5069"/>
    <cellStyle name="S2 74" xfId="5070"/>
    <cellStyle name="S2 74 2" xfId="5071"/>
    <cellStyle name="S2 75" xfId="5072"/>
    <cellStyle name="S2 75 2" xfId="5073"/>
    <cellStyle name="S2 76" xfId="5074"/>
    <cellStyle name="S2 76 2" xfId="5075"/>
    <cellStyle name="S2 77" xfId="5076"/>
    <cellStyle name="S2 77 2" xfId="5077"/>
    <cellStyle name="S2 78" xfId="5078"/>
    <cellStyle name="S2 78 2" xfId="5079"/>
    <cellStyle name="S2 79" xfId="5080"/>
    <cellStyle name="S2 79 2" xfId="5081"/>
    <cellStyle name="S2 8" xfId="5082"/>
    <cellStyle name="S2 8 2" xfId="5083"/>
    <cellStyle name="S2 80" xfId="5084"/>
    <cellStyle name="S2 80 2" xfId="5085"/>
    <cellStyle name="S2 81" xfId="5086"/>
    <cellStyle name="S2 81 2" xfId="5087"/>
    <cellStyle name="S2 82" xfId="5088"/>
    <cellStyle name="S2 82 2" xfId="5089"/>
    <cellStyle name="S2 83" xfId="5090"/>
    <cellStyle name="S2 83 2" xfId="5091"/>
    <cellStyle name="S2 84" xfId="5092"/>
    <cellStyle name="S2 84 2" xfId="5093"/>
    <cellStyle name="S2 85" xfId="5094"/>
    <cellStyle name="S2 85 2" xfId="5095"/>
    <cellStyle name="S2 86" xfId="5096"/>
    <cellStyle name="S2 86 2" xfId="5097"/>
    <cellStyle name="S2 87" xfId="5098"/>
    <cellStyle name="S2 87 2" xfId="5099"/>
    <cellStyle name="S2 88" xfId="5100"/>
    <cellStyle name="S2 88 2" xfId="5101"/>
    <cellStyle name="S2 89" xfId="5102"/>
    <cellStyle name="S2 89 2" xfId="5103"/>
    <cellStyle name="S2 9" xfId="5104"/>
    <cellStyle name="S2 9 2" xfId="5105"/>
    <cellStyle name="S2 90" xfId="5106"/>
    <cellStyle name="S2 90 2" xfId="5107"/>
    <cellStyle name="S2 91" xfId="5108"/>
    <cellStyle name="S2 91 2" xfId="5109"/>
    <cellStyle name="S2 92" xfId="5110"/>
    <cellStyle name="S2 92 2" xfId="5111"/>
    <cellStyle name="S2 93" xfId="5112"/>
    <cellStyle name="S2 93 2" xfId="5113"/>
    <cellStyle name="S2 94" xfId="5114"/>
    <cellStyle name="S2 94 2" xfId="5115"/>
    <cellStyle name="S2 95" xfId="5116"/>
    <cellStyle name="S2 95 2" xfId="5117"/>
    <cellStyle name="S2 96" xfId="5118"/>
    <cellStyle name="S2 96 2" xfId="5119"/>
    <cellStyle name="S2 97" xfId="5120"/>
    <cellStyle name="S2 97 2" xfId="5121"/>
    <cellStyle name="S2 98" xfId="5122"/>
    <cellStyle name="S2 98 2" xfId="5123"/>
    <cellStyle name="S2 99" xfId="5124"/>
    <cellStyle name="S2 99 2" xfId="5125"/>
    <cellStyle name="S2_2008" xfId="5126"/>
    <cellStyle name="S20" xfId="5127"/>
    <cellStyle name="S20 2" xfId="5128"/>
    <cellStyle name="S21" xfId="5129"/>
    <cellStyle name="S3" xfId="5130"/>
    <cellStyle name="S3 10" xfId="5131"/>
    <cellStyle name="S3 10 2" xfId="5132"/>
    <cellStyle name="S3 100" xfId="5133"/>
    <cellStyle name="S3 100 2" xfId="5134"/>
    <cellStyle name="S3 101" xfId="5135"/>
    <cellStyle name="S3 101 2" xfId="5136"/>
    <cellStyle name="S3 102" xfId="5137"/>
    <cellStyle name="S3 102 2" xfId="5138"/>
    <cellStyle name="S3 103" xfId="5139"/>
    <cellStyle name="S3 103 2" xfId="5140"/>
    <cellStyle name="S3 104" xfId="5141"/>
    <cellStyle name="S3 104 2" xfId="5142"/>
    <cellStyle name="S3 105" xfId="5143"/>
    <cellStyle name="S3 105 2" xfId="5144"/>
    <cellStyle name="S3 106" xfId="5145"/>
    <cellStyle name="S3 106 2" xfId="5146"/>
    <cellStyle name="S3 107" xfId="5147"/>
    <cellStyle name="S3 107 2" xfId="5148"/>
    <cellStyle name="S3 108" xfId="5149"/>
    <cellStyle name="S3 108 2" xfId="5150"/>
    <cellStyle name="S3 109" xfId="5151"/>
    <cellStyle name="S3 109 2" xfId="5152"/>
    <cellStyle name="S3 11" xfId="5153"/>
    <cellStyle name="S3 11 2" xfId="5154"/>
    <cellStyle name="S3 110" xfId="5155"/>
    <cellStyle name="S3 110 2" xfId="5156"/>
    <cellStyle name="S3 111" xfId="5157"/>
    <cellStyle name="S3 111 2" xfId="5158"/>
    <cellStyle name="S3 112" xfId="5159"/>
    <cellStyle name="S3 112 2" xfId="5160"/>
    <cellStyle name="S3 113" xfId="5161"/>
    <cellStyle name="S3 113 2" xfId="5162"/>
    <cellStyle name="S3 114" xfId="5163"/>
    <cellStyle name="S3 114 2" xfId="5164"/>
    <cellStyle name="S3 115" xfId="5165"/>
    <cellStyle name="S3 115 2" xfId="5166"/>
    <cellStyle name="S3 116" xfId="5167"/>
    <cellStyle name="S3 116 2" xfId="5168"/>
    <cellStyle name="S3 117" xfId="5169"/>
    <cellStyle name="S3 117 2" xfId="5170"/>
    <cellStyle name="S3 118" xfId="5171"/>
    <cellStyle name="S3 118 2" xfId="5172"/>
    <cellStyle name="S3 119" xfId="5173"/>
    <cellStyle name="S3 119 2" xfId="5174"/>
    <cellStyle name="S3 12" xfId="5175"/>
    <cellStyle name="S3 12 2" xfId="5176"/>
    <cellStyle name="S3 120" xfId="5177"/>
    <cellStyle name="S3 120 2" xfId="5178"/>
    <cellStyle name="S3 121" xfId="5179"/>
    <cellStyle name="S3 121 2" xfId="5180"/>
    <cellStyle name="S3 122" xfId="5181"/>
    <cellStyle name="S3 122 2" xfId="5182"/>
    <cellStyle name="S3 123" xfId="5183"/>
    <cellStyle name="S3 123 2" xfId="5184"/>
    <cellStyle name="S3 124" xfId="5185"/>
    <cellStyle name="S3 124 2" xfId="5186"/>
    <cellStyle name="S3 125" xfId="5187"/>
    <cellStyle name="S3 125 2" xfId="5188"/>
    <cellStyle name="S3 126" xfId="5189"/>
    <cellStyle name="S3 126 2" xfId="5190"/>
    <cellStyle name="S3 127" xfId="5191"/>
    <cellStyle name="S3 127 2" xfId="5192"/>
    <cellStyle name="S3 128" xfId="5193"/>
    <cellStyle name="S3 128 2" xfId="5194"/>
    <cellStyle name="S3 129" xfId="5195"/>
    <cellStyle name="S3 129 2" xfId="5196"/>
    <cellStyle name="S3 13" xfId="5197"/>
    <cellStyle name="S3 13 2" xfId="5198"/>
    <cellStyle name="S3 130" xfId="5199"/>
    <cellStyle name="S3 130 2" xfId="5200"/>
    <cellStyle name="S3 131" xfId="5201"/>
    <cellStyle name="S3 131 2" xfId="5202"/>
    <cellStyle name="S3 132" xfId="5203"/>
    <cellStyle name="S3 132 2" xfId="5204"/>
    <cellStyle name="S3 133" xfId="5205"/>
    <cellStyle name="S3 133 2" xfId="5206"/>
    <cellStyle name="S3 134" xfId="5207"/>
    <cellStyle name="S3 134 2" xfId="5208"/>
    <cellStyle name="S3 135" xfId="5209"/>
    <cellStyle name="S3 135 2" xfId="5210"/>
    <cellStyle name="S3 136" xfId="5211"/>
    <cellStyle name="S3 136 2" xfId="5212"/>
    <cellStyle name="S3 137" xfId="5213"/>
    <cellStyle name="S3 137 2" xfId="5214"/>
    <cellStyle name="S3 138" xfId="5215"/>
    <cellStyle name="S3 138 2" xfId="5216"/>
    <cellStyle name="S3 139" xfId="5217"/>
    <cellStyle name="S3 139 2" xfId="5218"/>
    <cellStyle name="S3 14" xfId="5219"/>
    <cellStyle name="S3 14 2" xfId="5220"/>
    <cellStyle name="S3 140" xfId="5221"/>
    <cellStyle name="S3 140 2" xfId="5222"/>
    <cellStyle name="S3 141" xfId="5223"/>
    <cellStyle name="S3 141 2" xfId="5224"/>
    <cellStyle name="S3 142" xfId="5225"/>
    <cellStyle name="S3 142 2" xfId="5226"/>
    <cellStyle name="S3 143" xfId="5227"/>
    <cellStyle name="S3 143 2" xfId="5228"/>
    <cellStyle name="S3 144" xfId="5229"/>
    <cellStyle name="S3 144 2" xfId="5230"/>
    <cellStyle name="S3 145" xfId="5231"/>
    <cellStyle name="S3 145 2" xfId="5232"/>
    <cellStyle name="S3 146" xfId="5233"/>
    <cellStyle name="S3 146 2" xfId="5234"/>
    <cellStyle name="S3 147" xfId="5235"/>
    <cellStyle name="S3 147 2" xfId="5236"/>
    <cellStyle name="S3 148" xfId="5237"/>
    <cellStyle name="S3 148 2" xfId="5238"/>
    <cellStyle name="S3 149" xfId="5239"/>
    <cellStyle name="S3 149 2" xfId="5240"/>
    <cellStyle name="S3 15" xfId="5241"/>
    <cellStyle name="S3 15 2" xfId="5242"/>
    <cellStyle name="S3 150" xfId="5243"/>
    <cellStyle name="S3 150 2" xfId="5244"/>
    <cellStyle name="S3 151" xfId="5245"/>
    <cellStyle name="S3 151 2" xfId="5246"/>
    <cellStyle name="S3 152" xfId="5247"/>
    <cellStyle name="S3 152 2" xfId="5248"/>
    <cellStyle name="S3 153" xfId="5249"/>
    <cellStyle name="S3 153 2" xfId="5250"/>
    <cellStyle name="S3 154" xfId="5251"/>
    <cellStyle name="S3 154 2" xfId="5252"/>
    <cellStyle name="S3 155" xfId="5253"/>
    <cellStyle name="S3 155 2" xfId="5254"/>
    <cellStyle name="S3 156" xfId="5255"/>
    <cellStyle name="S3 156 2" xfId="5256"/>
    <cellStyle name="S3 157" xfId="5257"/>
    <cellStyle name="S3 157 2" xfId="5258"/>
    <cellStyle name="S3 158" xfId="5259"/>
    <cellStyle name="S3 158 2" xfId="5260"/>
    <cellStyle name="S3 159" xfId="5261"/>
    <cellStyle name="S3 159 2" xfId="5262"/>
    <cellStyle name="S3 16" xfId="5263"/>
    <cellStyle name="S3 16 2" xfId="5264"/>
    <cellStyle name="S3 160" xfId="5265"/>
    <cellStyle name="S3 160 2" xfId="5266"/>
    <cellStyle name="S3 161" xfId="5267"/>
    <cellStyle name="S3 161 2" xfId="5268"/>
    <cellStyle name="S3 162" xfId="5269"/>
    <cellStyle name="S3 162 2" xfId="5270"/>
    <cellStyle name="S3 163" xfId="5271"/>
    <cellStyle name="S3 163 2" xfId="5272"/>
    <cellStyle name="S3 164" xfId="5273"/>
    <cellStyle name="S3 164 2" xfId="5274"/>
    <cellStyle name="S3 165" xfId="5275"/>
    <cellStyle name="S3 165 2" xfId="5276"/>
    <cellStyle name="S3 166" xfId="5277"/>
    <cellStyle name="S3 166 2" xfId="5278"/>
    <cellStyle name="S3 167" xfId="5279"/>
    <cellStyle name="S3 167 2" xfId="5280"/>
    <cellStyle name="S3 168" xfId="5281"/>
    <cellStyle name="S3 168 2" xfId="5282"/>
    <cellStyle name="S3 169" xfId="5283"/>
    <cellStyle name="S3 169 2" xfId="5284"/>
    <cellStyle name="S3 17" xfId="5285"/>
    <cellStyle name="S3 17 2" xfId="5286"/>
    <cellStyle name="S3 170" xfId="5287"/>
    <cellStyle name="S3 170 2" xfId="5288"/>
    <cellStyle name="S3 171" xfId="5289"/>
    <cellStyle name="S3 171 2" xfId="5290"/>
    <cellStyle name="S3 172" xfId="5291"/>
    <cellStyle name="S3 172 2" xfId="5292"/>
    <cellStyle name="S3 173" xfId="5293"/>
    <cellStyle name="S3 173 2" xfId="5294"/>
    <cellStyle name="S3 174" xfId="5295"/>
    <cellStyle name="S3 174 2" xfId="5296"/>
    <cellStyle name="S3 175" xfId="5297"/>
    <cellStyle name="S3 175 2" xfId="5298"/>
    <cellStyle name="S3 176" xfId="5299"/>
    <cellStyle name="S3 176 2" xfId="5300"/>
    <cellStyle name="S3 177" xfId="5301"/>
    <cellStyle name="S3 177 2" xfId="5302"/>
    <cellStyle name="S3 178" xfId="5303"/>
    <cellStyle name="S3 178 2" xfId="5304"/>
    <cellStyle name="S3 179" xfId="5305"/>
    <cellStyle name="S3 179 2" xfId="5306"/>
    <cellStyle name="S3 18" xfId="5307"/>
    <cellStyle name="S3 18 2" xfId="5308"/>
    <cellStyle name="S3 180" xfId="5309"/>
    <cellStyle name="S3 180 2" xfId="5310"/>
    <cellStyle name="S3 181" xfId="5311"/>
    <cellStyle name="S3 181 2" xfId="5312"/>
    <cellStyle name="S3 182" xfId="5313"/>
    <cellStyle name="S3 182 2" xfId="5314"/>
    <cellStyle name="S3 183" xfId="5315"/>
    <cellStyle name="S3 183 2" xfId="5316"/>
    <cellStyle name="S3 184" xfId="5317"/>
    <cellStyle name="S3 184 2" xfId="5318"/>
    <cellStyle name="S3 185" xfId="5319"/>
    <cellStyle name="S3 185 2" xfId="5320"/>
    <cellStyle name="S3 186" xfId="5321"/>
    <cellStyle name="S3 186 2" xfId="5322"/>
    <cellStyle name="S3 187" xfId="5323"/>
    <cellStyle name="S3 187 2" xfId="5324"/>
    <cellStyle name="S3 188" xfId="5325"/>
    <cellStyle name="S3 188 2" xfId="5326"/>
    <cellStyle name="S3 189" xfId="5327"/>
    <cellStyle name="S3 189 2" xfId="5328"/>
    <cellStyle name="S3 19" xfId="5329"/>
    <cellStyle name="S3 19 2" xfId="5330"/>
    <cellStyle name="S3 190" xfId="5331"/>
    <cellStyle name="S3 190 2" xfId="5332"/>
    <cellStyle name="S3 191" xfId="5333"/>
    <cellStyle name="S3 191 2" xfId="5334"/>
    <cellStyle name="S3 192" xfId="5335"/>
    <cellStyle name="S3 192 2" xfId="5336"/>
    <cellStyle name="S3 193" xfId="5337"/>
    <cellStyle name="S3 193 2" xfId="5338"/>
    <cellStyle name="S3 194" xfId="5339"/>
    <cellStyle name="S3 194 2" xfId="5340"/>
    <cellStyle name="S3 195" xfId="5341"/>
    <cellStyle name="S3 195 2" xfId="5342"/>
    <cellStyle name="S3 196" xfId="5343"/>
    <cellStyle name="S3 196 2" xfId="5344"/>
    <cellStyle name="S3 197" xfId="5345"/>
    <cellStyle name="S3 197 2" xfId="5346"/>
    <cellStyle name="S3 198" xfId="5347"/>
    <cellStyle name="S3 198 2" xfId="5348"/>
    <cellStyle name="S3 199" xfId="5349"/>
    <cellStyle name="S3 199 2" xfId="5350"/>
    <cellStyle name="S3 2" xfId="5351"/>
    <cellStyle name="S3 2 10" xfId="5352"/>
    <cellStyle name="S3 2 2" xfId="5353"/>
    <cellStyle name="S3 2 2 10" xfId="5354"/>
    <cellStyle name="S3 2 2 2" xfId="5355"/>
    <cellStyle name="S3 2 2 2 2" xfId="5356"/>
    <cellStyle name="S3 2 2 2 2 2" xfId="5357"/>
    <cellStyle name="S3 2 2 2 2 2 2" xfId="5358"/>
    <cellStyle name="S3 2 2 2 2 2 2 2" xfId="5359"/>
    <cellStyle name="S3 2 2 2 2 2 2 2 2" xfId="5360"/>
    <cellStyle name="S3 2 2 2 2 2 2 2 2 2" xfId="5361"/>
    <cellStyle name="S3 2 2 2 2 2 2 2 2 2 2" xfId="5362"/>
    <cellStyle name="S3 2 2 2 2 2 2 2 2 2 2 2" xfId="5363"/>
    <cellStyle name="S3 2 2 2 2 2 2 2 2 3" xfId="5364"/>
    <cellStyle name="S3 2 2 2 2 2 2 2 2 4" xfId="5365"/>
    <cellStyle name="S3 2 2 2 2 2 2 2 2 5" xfId="5366"/>
    <cellStyle name="S3 2 2 2 2 2 2 2 3" xfId="5367"/>
    <cellStyle name="S3 2 2 2 2 2 2 2 4" xfId="5368"/>
    <cellStyle name="S3 2 2 2 2 2 2 2 5" xfId="5369"/>
    <cellStyle name="S3 2 2 2 2 2 2 2 6" xfId="5370"/>
    <cellStyle name="S3 2 2 2 2 2 2 3" xfId="5371"/>
    <cellStyle name="S3 2 2 2 2 2 2 4" xfId="5372"/>
    <cellStyle name="S3 2 2 2 2 2 2 5" xfId="5373"/>
    <cellStyle name="S3 2 2 2 2 2 2 6" xfId="5374"/>
    <cellStyle name="S3 2 2 2 2 2 2 7" xfId="5375"/>
    <cellStyle name="S3 2 2 2 2 2 3" xfId="5376"/>
    <cellStyle name="S3 2 2 2 2 2 4" xfId="5377"/>
    <cellStyle name="S3 2 2 2 2 2 5" xfId="5378"/>
    <cellStyle name="S3 2 2 2 2 2 6" xfId="5379"/>
    <cellStyle name="S3 2 2 2 2 2 7" xfId="5380"/>
    <cellStyle name="S3 2 2 2 2 2 8" xfId="5381"/>
    <cellStyle name="S3 2 2 2 2 3" xfId="5382"/>
    <cellStyle name="S3 2 2 2 2 3 2" xfId="5383"/>
    <cellStyle name="S3 2 2 2 2 3 2 2" xfId="5384"/>
    <cellStyle name="S3 2 2 2 2 3 2 2 2" xfId="5385"/>
    <cellStyle name="S3 2 2 2 2 3 3" xfId="5386"/>
    <cellStyle name="S3 2 2 2 2 3 4" xfId="5387"/>
    <cellStyle name="S3 2 2 2 2 4" xfId="5388"/>
    <cellStyle name="S3 2 2 2 2 5" xfId="5389"/>
    <cellStyle name="S3 2 2 2 2 6" xfId="5390"/>
    <cellStyle name="S3 2 2 2 2 7" xfId="5391"/>
    <cellStyle name="S3 2 2 2 2 8" xfId="5392"/>
    <cellStyle name="S3 2 2 2 3" xfId="5393"/>
    <cellStyle name="S3 2 2 2 3 2" xfId="5394"/>
    <cellStyle name="S3 2 2 2 3 2 2" xfId="5395"/>
    <cellStyle name="S3 2 2 2 3 2 2 2" xfId="5396"/>
    <cellStyle name="S3 2 2 2 3 3" xfId="5397"/>
    <cellStyle name="S3 2 2 2 3 4" xfId="5398"/>
    <cellStyle name="S3 2 2 2 4" xfId="5399"/>
    <cellStyle name="S3 2 2 2 5" xfId="5400"/>
    <cellStyle name="S3 2 2 2 6" xfId="5401"/>
    <cellStyle name="S3 2 2 2 7" xfId="5402"/>
    <cellStyle name="S3 2 2 2 8" xfId="5403"/>
    <cellStyle name="S3 2 2 3" xfId="5404"/>
    <cellStyle name="S3 2 2 3 2" xfId="5405"/>
    <cellStyle name="S3 2 2 4" xfId="5406"/>
    <cellStyle name="S3 2 2 4 2" xfId="5407"/>
    <cellStyle name="S3 2 2 5" xfId="5408"/>
    <cellStyle name="S3 2 2 5 2" xfId="5409"/>
    <cellStyle name="S3 2 2 5 2 2" xfId="5410"/>
    <cellStyle name="S3 2 2 5 2 2 2" xfId="5411"/>
    <cellStyle name="S3 2 2 5 3" xfId="5412"/>
    <cellStyle name="S3 2 2 6" xfId="5413"/>
    <cellStyle name="S3 2 2 7" xfId="5414"/>
    <cellStyle name="S3 2 2 8" xfId="5415"/>
    <cellStyle name="S3 2 2 9" xfId="5416"/>
    <cellStyle name="S3 2 3" xfId="5417"/>
    <cellStyle name="S3 2 3 2" xfId="5418"/>
    <cellStyle name="S3 2 4" xfId="5419"/>
    <cellStyle name="S3 2 4 2" xfId="5420"/>
    <cellStyle name="S3 2 5" xfId="5421"/>
    <cellStyle name="S3 2 5 2" xfId="5422"/>
    <cellStyle name="S3 2 5 2 2" xfId="5423"/>
    <cellStyle name="S3 2 5 2 2 2" xfId="5424"/>
    <cellStyle name="S3 2 5 3" xfId="5425"/>
    <cellStyle name="S3 2 6" xfId="5426"/>
    <cellStyle name="S3 2 7" xfId="5427"/>
    <cellStyle name="S3 2 8" xfId="5428"/>
    <cellStyle name="S3 2 9" xfId="5429"/>
    <cellStyle name="S3 2_Totals_06_08_2010" xfId="5430"/>
    <cellStyle name="S3 20" xfId="5431"/>
    <cellStyle name="S3 20 2" xfId="5432"/>
    <cellStyle name="S3 200" xfId="5433"/>
    <cellStyle name="S3 200 2" xfId="5434"/>
    <cellStyle name="S3 201" xfId="5435"/>
    <cellStyle name="S3 201 2" xfId="5436"/>
    <cellStyle name="S3 202" xfId="5437"/>
    <cellStyle name="S3 202 2" xfId="5438"/>
    <cellStyle name="S3 203" xfId="5439"/>
    <cellStyle name="S3 203 2" xfId="5440"/>
    <cellStyle name="S3 204" xfId="5441"/>
    <cellStyle name="S3 204 2" xfId="5442"/>
    <cellStyle name="S3 205" xfId="5443"/>
    <cellStyle name="S3 205 2" xfId="5444"/>
    <cellStyle name="S3 206" xfId="5445"/>
    <cellStyle name="S3 206 2" xfId="5446"/>
    <cellStyle name="S3 207" xfId="5447"/>
    <cellStyle name="S3 207 2" xfId="5448"/>
    <cellStyle name="S3 208" xfId="5449"/>
    <cellStyle name="S3 208 2" xfId="5450"/>
    <cellStyle name="S3 209" xfId="5451"/>
    <cellStyle name="S3 209 2" xfId="5452"/>
    <cellStyle name="S3 21" xfId="5453"/>
    <cellStyle name="S3 21 2" xfId="5454"/>
    <cellStyle name="S3 210" xfId="5455"/>
    <cellStyle name="S3 210 2" xfId="5456"/>
    <cellStyle name="S3 211" xfId="5457"/>
    <cellStyle name="S3 211 2" xfId="5458"/>
    <cellStyle name="S3 212" xfId="5459"/>
    <cellStyle name="S3 212 2" xfId="5460"/>
    <cellStyle name="S3 213" xfId="5461"/>
    <cellStyle name="S3 213 2" xfId="5462"/>
    <cellStyle name="S3 214" xfId="5463"/>
    <cellStyle name="S3 214 2" xfId="5464"/>
    <cellStyle name="S3 215" xfId="5465"/>
    <cellStyle name="S3 215 2" xfId="5466"/>
    <cellStyle name="S3 216" xfId="5467"/>
    <cellStyle name="S3 216 2" xfId="5468"/>
    <cellStyle name="S3 217" xfId="5469"/>
    <cellStyle name="S3 217 2" xfId="5470"/>
    <cellStyle name="S3 217 2 2" xfId="5471"/>
    <cellStyle name="S3 217 2 2 2" xfId="5472"/>
    <cellStyle name="S3 217 3" xfId="5473"/>
    <cellStyle name="S3 217 4" xfId="5474"/>
    <cellStyle name="S3 218" xfId="5475"/>
    <cellStyle name="S3 218 2" xfId="5476"/>
    <cellStyle name="S3 219" xfId="5477"/>
    <cellStyle name="S3 219 2" xfId="5478"/>
    <cellStyle name="S3 22" xfId="5479"/>
    <cellStyle name="S3 22 2" xfId="5480"/>
    <cellStyle name="S3 220" xfId="5481"/>
    <cellStyle name="S3 220 2" xfId="5482"/>
    <cellStyle name="S3 221" xfId="5483"/>
    <cellStyle name="S3 221 2" xfId="5484"/>
    <cellStyle name="S3 222" xfId="5485"/>
    <cellStyle name="S3 222 2" xfId="5486"/>
    <cellStyle name="S3 223" xfId="5487"/>
    <cellStyle name="S3 223 2" xfId="5488"/>
    <cellStyle name="S3 224" xfId="5489"/>
    <cellStyle name="S3 224 2" xfId="5490"/>
    <cellStyle name="S3 225" xfId="5491"/>
    <cellStyle name="S3 225 2" xfId="5492"/>
    <cellStyle name="S3 226" xfId="5493"/>
    <cellStyle name="S3 226 2" xfId="5494"/>
    <cellStyle name="S3 227" xfId="5495"/>
    <cellStyle name="S3 227 2" xfId="5496"/>
    <cellStyle name="S3 228" xfId="5497"/>
    <cellStyle name="S3 229" xfId="5498"/>
    <cellStyle name="S3 23" xfId="5499"/>
    <cellStyle name="S3 23 2" xfId="5500"/>
    <cellStyle name="S3 230" xfId="5501"/>
    <cellStyle name="S3 231" xfId="5502"/>
    <cellStyle name="S3 232" xfId="5503"/>
    <cellStyle name="S3 233" xfId="5504"/>
    <cellStyle name="S3 234" xfId="5505"/>
    <cellStyle name="S3 235" xfId="5506"/>
    <cellStyle name="S3 236" xfId="5507"/>
    <cellStyle name="S3 237" xfId="5508"/>
    <cellStyle name="S3 238" xfId="5509"/>
    <cellStyle name="S3 239" xfId="5510"/>
    <cellStyle name="S3 24" xfId="5511"/>
    <cellStyle name="S3 24 2" xfId="5512"/>
    <cellStyle name="S3 240" xfId="5513"/>
    <cellStyle name="S3 241" xfId="5514"/>
    <cellStyle name="S3 242" xfId="5515"/>
    <cellStyle name="S3 243" xfId="5516"/>
    <cellStyle name="S3 244" xfId="5517"/>
    <cellStyle name="S3 245" xfId="5518"/>
    <cellStyle name="S3 246" xfId="5519"/>
    <cellStyle name="S3 247" xfId="5520"/>
    <cellStyle name="S3 248" xfId="5521"/>
    <cellStyle name="S3 249" xfId="5522"/>
    <cellStyle name="S3 25" xfId="5523"/>
    <cellStyle name="S3 25 2" xfId="5524"/>
    <cellStyle name="S3 250" xfId="5525"/>
    <cellStyle name="S3 251" xfId="5526"/>
    <cellStyle name="S3 252" xfId="5527"/>
    <cellStyle name="S3 253" xfId="5528"/>
    <cellStyle name="S3 254" xfId="5529"/>
    <cellStyle name="S3 255" xfId="5530"/>
    <cellStyle name="S3 256" xfId="5531"/>
    <cellStyle name="S3 26" xfId="5532"/>
    <cellStyle name="S3 26 2" xfId="5533"/>
    <cellStyle name="S3 27" xfId="5534"/>
    <cellStyle name="S3 27 2" xfId="5535"/>
    <cellStyle name="S3 28" xfId="5536"/>
    <cellStyle name="S3 28 2" xfId="5537"/>
    <cellStyle name="S3 29" xfId="5538"/>
    <cellStyle name="S3 29 2" xfId="5539"/>
    <cellStyle name="S3 3" xfId="5540"/>
    <cellStyle name="S3 3 2" xfId="5541"/>
    <cellStyle name="S3 3 3" xfId="5542"/>
    <cellStyle name="S3 30" xfId="5543"/>
    <cellStyle name="S3 30 2" xfId="5544"/>
    <cellStyle name="S3 31" xfId="5545"/>
    <cellStyle name="S3 31 2" xfId="5546"/>
    <cellStyle name="S3 32" xfId="5547"/>
    <cellStyle name="S3 32 2" xfId="5548"/>
    <cellStyle name="S3 33" xfId="5549"/>
    <cellStyle name="S3 33 2" xfId="5550"/>
    <cellStyle name="S3 34" xfId="5551"/>
    <cellStyle name="S3 34 2" xfId="5552"/>
    <cellStyle name="S3 35" xfId="5553"/>
    <cellStyle name="S3 35 2" xfId="5554"/>
    <cellStyle name="S3 36" xfId="5555"/>
    <cellStyle name="S3 36 2" xfId="5556"/>
    <cellStyle name="S3 37" xfId="5557"/>
    <cellStyle name="S3 37 2" xfId="5558"/>
    <cellStyle name="S3 38" xfId="5559"/>
    <cellStyle name="S3 38 2" xfId="5560"/>
    <cellStyle name="S3 39" xfId="5561"/>
    <cellStyle name="S3 39 2" xfId="5562"/>
    <cellStyle name="S3 4" xfId="5563"/>
    <cellStyle name="S3 4 2" xfId="5564"/>
    <cellStyle name="S3 4 3" xfId="5565"/>
    <cellStyle name="S3 40" xfId="5566"/>
    <cellStyle name="S3 40 2" xfId="5567"/>
    <cellStyle name="S3 41" xfId="5568"/>
    <cellStyle name="S3 41 2" xfId="5569"/>
    <cellStyle name="S3 42" xfId="5570"/>
    <cellStyle name="S3 42 2" xfId="5571"/>
    <cellStyle name="S3 43" xfId="5572"/>
    <cellStyle name="S3 43 2" xfId="5573"/>
    <cellStyle name="S3 44" xfId="5574"/>
    <cellStyle name="S3 44 2" xfId="5575"/>
    <cellStyle name="S3 45" xfId="5576"/>
    <cellStyle name="S3 45 2" xfId="5577"/>
    <cellStyle name="S3 46" xfId="5578"/>
    <cellStyle name="S3 46 2" xfId="5579"/>
    <cellStyle name="S3 47" xfId="5580"/>
    <cellStyle name="S3 47 2" xfId="5581"/>
    <cellStyle name="S3 48" xfId="5582"/>
    <cellStyle name="S3 48 2" xfId="5583"/>
    <cellStyle name="S3 49" xfId="5584"/>
    <cellStyle name="S3 49 2" xfId="5585"/>
    <cellStyle name="S3 5" xfId="5586"/>
    <cellStyle name="S3 5 2" xfId="5587"/>
    <cellStyle name="S3 50" xfId="5588"/>
    <cellStyle name="S3 50 2" xfId="5589"/>
    <cellStyle name="S3 51" xfId="5590"/>
    <cellStyle name="S3 51 2" xfId="5591"/>
    <cellStyle name="S3 52" xfId="5592"/>
    <cellStyle name="S3 52 2" xfId="5593"/>
    <cellStyle name="S3 53" xfId="5594"/>
    <cellStyle name="S3 53 2" xfId="5595"/>
    <cellStyle name="S3 54" xfId="5596"/>
    <cellStyle name="S3 54 2" xfId="5597"/>
    <cellStyle name="S3 55" xfId="5598"/>
    <cellStyle name="S3 55 2" xfId="5599"/>
    <cellStyle name="S3 56" xfId="5600"/>
    <cellStyle name="S3 56 2" xfId="5601"/>
    <cellStyle name="S3 57" xfId="5602"/>
    <cellStyle name="S3 57 2" xfId="5603"/>
    <cellStyle name="S3 58" xfId="5604"/>
    <cellStyle name="S3 58 2" xfId="5605"/>
    <cellStyle name="S3 59" xfId="5606"/>
    <cellStyle name="S3 59 2" xfId="5607"/>
    <cellStyle name="S3 6" xfId="5608"/>
    <cellStyle name="S3 6 2" xfId="5609"/>
    <cellStyle name="S3 60" xfId="5610"/>
    <cellStyle name="S3 60 2" xfId="5611"/>
    <cellStyle name="S3 61" xfId="5612"/>
    <cellStyle name="S3 61 2" xfId="5613"/>
    <cellStyle name="S3 62" xfId="5614"/>
    <cellStyle name="S3 62 2" xfId="5615"/>
    <cellStyle name="S3 63" xfId="5616"/>
    <cellStyle name="S3 63 2" xfId="5617"/>
    <cellStyle name="S3 64" xfId="5618"/>
    <cellStyle name="S3 64 2" xfId="5619"/>
    <cellStyle name="S3 65" xfId="5620"/>
    <cellStyle name="S3 65 2" xfId="5621"/>
    <cellStyle name="S3 66" xfId="5622"/>
    <cellStyle name="S3 66 2" xfId="5623"/>
    <cellStyle name="S3 67" xfId="5624"/>
    <cellStyle name="S3 67 2" xfId="5625"/>
    <cellStyle name="S3 68" xfId="5626"/>
    <cellStyle name="S3 68 2" xfId="5627"/>
    <cellStyle name="S3 69" xfId="5628"/>
    <cellStyle name="S3 69 2" xfId="5629"/>
    <cellStyle name="S3 7" xfId="5630"/>
    <cellStyle name="S3 7 2" xfId="5631"/>
    <cellStyle name="S3 70" xfId="5632"/>
    <cellStyle name="S3 70 2" xfId="5633"/>
    <cellStyle name="S3 71" xfId="5634"/>
    <cellStyle name="S3 71 2" xfId="5635"/>
    <cellStyle name="S3 72" xfId="5636"/>
    <cellStyle name="S3 72 2" xfId="5637"/>
    <cellStyle name="S3 73" xfId="5638"/>
    <cellStyle name="S3 73 2" xfId="5639"/>
    <cellStyle name="S3 74" xfId="5640"/>
    <cellStyle name="S3 74 2" xfId="5641"/>
    <cellStyle name="S3 75" xfId="5642"/>
    <cellStyle name="S3 75 2" xfId="5643"/>
    <cellStyle name="S3 76" xfId="5644"/>
    <cellStyle name="S3 76 2" xfId="5645"/>
    <cellStyle name="S3 77" xfId="5646"/>
    <cellStyle name="S3 77 2" xfId="5647"/>
    <cellStyle name="S3 78" xfId="5648"/>
    <cellStyle name="S3 78 2" xfId="5649"/>
    <cellStyle name="S3 79" xfId="5650"/>
    <cellStyle name="S3 79 2" xfId="5651"/>
    <cellStyle name="S3 8" xfId="5652"/>
    <cellStyle name="S3 8 2" xfId="5653"/>
    <cellStyle name="S3 80" xfId="5654"/>
    <cellStyle name="S3 80 2" xfId="5655"/>
    <cellStyle name="S3 81" xfId="5656"/>
    <cellStyle name="S3 81 2" xfId="5657"/>
    <cellStyle name="S3 82" xfId="5658"/>
    <cellStyle name="S3 82 2" xfId="5659"/>
    <cellStyle name="S3 83" xfId="5660"/>
    <cellStyle name="S3 83 2" xfId="5661"/>
    <cellStyle name="S3 84" xfId="5662"/>
    <cellStyle name="S3 84 2" xfId="5663"/>
    <cellStyle name="S3 85" xfId="5664"/>
    <cellStyle name="S3 85 2" xfId="5665"/>
    <cellStyle name="S3 86" xfId="5666"/>
    <cellStyle name="S3 86 2" xfId="5667"/>
    <cellStyle name="S3 87" xfId="5668"/>
    <cellStyle name="S3 87 2" xfId="5669"/>
    <cellStyle name="S3 88" xfId="5670"/>
    <cellStyle name="S3 88 2" xfId="5671"/>
    <cellStyle name="S3 89" xfId="5672"/>
    <cellStyle name="S3 89 2" xfId="5673"/>
    <cellStyle name="S3 9" xfId="5674"/>
    <cellStyle name="S3 9 2" xfId="5675"/>
    <cellStyle name="S3 90" xfId="5676"/>
    <cellStyle name="S3 90 2" xfId="5677"/>
    <cellStyle name="S3 91" xfId="5678"/>
    <cellStyle name="S3 91 2" xfId="5679"/>
    <cellStyle name="S3 92" xfId="5680"/>
    <cellStyle name="S3 92 2" xfId="5681"/>
    <cellStyle name="S3 93" xfId="5682"/>
    <cellStyle name="S3 93 2" xfId="5683"/>
    <cellStyle name="S3 94" xfId="5684"/>
    <cellStyle name="S3 94 2" xfId="5685"/>
    <cellStyle name="S3 95" xfId="5686"/>
    <cellStyle name="S3 95 2" xfId="5687"/>
    <cellStyle name="S3 96" xfId="5688"/>
    <cellStyle name="S3 96 2" xfId="5689"/>
    <cellStyle name="S3 97" xfId="5690"/>
    <cellStyle name="S3 97 2" xfId="5691"/>
    <cellStyle name="S3 98" xfId="5692"/>
    <cellStyle name="S3 98 2" xfId="5693"/>
    <cellStyle name="S3 99" xfId="5694"/>
    <cellStyle name="S3 99 2" xfId="5695"/>
    <cellStyle name="S3_2008" xfId="5696"/>
    <cellStyle name="S4" xfId="5697"/>
    <cellStyle name="S4 10" xfId="5698"/>
    <cellStyle name="S4 10 2" xfId="5699"/>
    <cellStyle name="S4 100" xfId="5700"/>
    <cellStyle name="S4 100 2" xfId="5701"/>
    <cellStyle name="S4 101" xfId="5702"/>
    <cellStyle name="S4 101 2" xfId="5703"/>
    <cellStyle name="S4 102" xfId="5704"/>
    <cellStyle name="S4 102 2" xfId="5705"/>
    <cellStyle name="S4 103" xfId="5706"/>
    <cellStyle name="S4 103 2" xfId="5707"/>
    <cellStyle name="S4 104" xfId="5708"/>
    <cellStyle name="S4 104 2" xfId="5709"/>
    <cellStyle name="S4 105" xfId="5710"/>
    <cellStyle name="S4 105 2" xfId="5711"/>
    <cellStyle name="S4 106" xfId="5712"/>
    <cellStyle name="S4 106 2" xfId="5713"/>
    <cellStyle name="S4 107" xfId="5714"/>
    <cellStyle name="S4 107 2" xfId="5715"/>
    <cellStyle name="S4 108" xfId="5716"/>
    <cellStyle name="S4 108 2" xfId="5717"/>
    <cellStyle name="S4 109" xfId="5718"/>
    <cellStyle name="S4 109 2" xfId="5719"/>
    <cellStyle name="S4 11" xfId="5720"/>
    <cellStyle name="S4 11 2" xfId="5721"/>
    <cellStyle name="S4 110" xfId="5722"/>
    <cellStyle name="S4 110 2" xfId="5723"/>
    <cellStyle name="S4 111" xfId="5724"/>
    <cellStyle name="S4 111 2" xfId="5725"/>
    <cellStyle name="S4 112" xfId="5726"/>
    <cellStyle name="S4 112 2" xfId="5727"/>
    <cellStyle name="S4 113" xfId="5728"/>
    <cellStyle name="S4 113 2" xfId="5729"/>
    <cellStyle name="S4 114" xfId="5730"/>
    <cellStyle name="S4 114 2" xfId="5731"/>
    <cellStyle name="S4 115" xfId="5732"/>
    <cellStyle name="S4 115 2" xfId="5733"/>
    <cellStyle name="S4 116" xfId="5734"/>
    <cellStyle name="S4 116 2" xfId="5735"/>
    <cellStyle name="S4 117" xfId="5736"/>
    <cellStyle name="S4 117 2" xfId="5737"/>
    <cellStyle name="S4 118" xfId="5738"/>
    <cellStyle name="S4 118 2" xfId="5739"/>
    <cellStyle name="S4 119" xfId="5740"/>
    <cellStyle name="S4 119 2" xfId="5741"/>
    <cellStyle name="S4 12" xfId="5742"/>
    <cellStyle name="S4 12 2" xfId="5743"/>
    <cellStyle name="S4 120" xfId="5744"/>
    <cellStyle name="S4 120 2" xfId="5745"/>
    <cellStyle name="S4 121" xfId="5746"/>
    <cellStyle name="S4 121 2" xfId="5747"/>
    <cellStyle name="S4 122" xfId="5748"/>
    <cellStyle name="S4 122 2" xfId="5749"/>
    <cellStyle name="S4 123" xfId="5750"/>
    <cellStyle name="S4 123 2" xfId="5751"/>
    <cellStyle name="S4 124" xfId="5752"/>
    <cellStyle name="S4 124 2" xfId="5753"/>
    <cellStyle name="S4 125" xfId="5754"/>
    <cellStyle name="S4 125 2" xfId="5755"/>
    <cellStyle name="S4 126" xfId="5756"/>
    <cellStyle name="S4 126 2" xfId="5757"/>
    <cellStyle name="S4 127" xfId="5758"/>
    <cellStyle name="S4 127 2" xfId="5759"/>
    <cellStyle name="S4 128" xfId="5760"/>
    <cellStyle name="S4 128 2" xfId="5761"/>
    <cellStyle name="S4 129" xfId="5762"/>
    <cellStyle name="S4 129 2" xfId="5763"/>
    <cellStyle name="S4 13" xfId="5764"/>
    <cellStyle name="S4 13 2" xfId="5765"/>
    <cellStyle name="S4 130" xfId="5766"/>
    <cellStyle name="S4 130 2" xfId="5767"/>
    <cellStyle name="S4 131" xfId="5768"/>
    <cellStyle name="S4 131 2" xfId="5769"/>
    <cellStyle name="S4 132" xfId="5770"/>
    <cellStyle name="S4 132 2" xfId="5771"/>
    <cellStyle name="S4 133" xfId="5772"/>
    <cellStyle name="S4 133 2" xfId="5773"/>
    <cellStyle name="S4 134" xfId="5774"/>
    <cellStyle name="S4 134 2" xfId="5775"/>
    <cellStyle name="S4 135" xfId="5776"/>
    <cellStyle name="S4 135 2" xfId="5777"/>
    <cellStyle name="S4 136" xfId="5778"/>
    <cellStyle name="S4 136 2" xfId="5779"/>
    <cellStyle name="S4 137" xfId="5780"/>
    <cellStyle name="S4 137 2" xfId="5781"/>
    <cellStyle name="S4 138" xfId="5782"/>
    <cellStyle name="S4 138 2" xfId="5783"/>
    <cellStyle name="S4 139" xfId="5784"/>
    <cellStyle name="S4 139 2" xfId="5785"/>
    <cellStyle name="S4 14" xfId="5786"/>
    <cellStyle name="S4 14 2" xfId="5787"/>
    <cellStyle name="S4 140" xfId="5788"/>
    <cellStyle name="S4 140 2" xfId="5789"/>
    <cellStyle name="S4 141" xfId="5790"/>
    <cellStyle name="S4 141 2" xfId="5791"/>
    <cellStyle name="S4 142" xfId="5792"/>
    <cellStyle name="S4 142 2" xfId="5793"/>
    <cellStyle name="S4 143" xfId="5794"/>
    <cellStyle name="S4 143 2" xfId="5795"/>
    <cellStyle name="S4 144" xfId="5796"/>
    <cellStyle name="S4 144 2" xfId="5797"/>
    <cellStyle name="S4 145" xfId="5798"/>
    <cellStyle name="S4 145 2" xfId="5799"/>
    <cellStyle name="S4 146" xfId="5800"/>
    <cellStyle name="S4 146 2" xfId="5801"/>
    <cellStyle name="S4 147" xfId="5802"/>
    <cellStyle name="S4 147 2" xfId="5803"/>
    <cellStyle name="S4 148" xfId="5804"/>
    <cellStyle name="S4 148 2" xfId="5805"/>
    <cellStyle name="S4 149" xfId="5806"/>
    <cellStyle name="S4 149 2" xfId="5807"/>
    <cellStyle name="S4 15" xfId="5808"/>
    <cellStyle name="S4 15 2" xfId="5809"/>
    <cellStyle name="S4 150" xfId="5810"/>
    <cellStyle name="S4 150 2" xfId="5811"/>
    <cellStyle name="S4 151" xfId="5812"/>
    <cellStyle name="S4 151 2" xfId="5813"/>
    <cellStyle name="S4 152" xfId="5814"/>
    <cellStyle name="S4 152 2" xfId="5815"/>
    <cellStyle name="S4 153" xfId="5816"/>
    <cellStyle name="S4 153 2" xfId="5817"/>
    <cellStyle name="S4 154" xfId="5818"/>
    <cellStyle name="S4 154 2" xfId="5819"/>
    <cellStyle name="S4 155" xfId="5820"/>
    <cellStyle name="S4 155 2" xfId="5821"/>
    <cellStyle name="S4 156" xfId="5822"/>
    <cellStyle name="S4 156 2" xfId="5823"/>
    <cellStyle name="S4 157" xfId="5824"/>
    <cellStyle name="S4 157 2" xfId="5825"/>
    <cellStyle name="S4 158" xfId="5826"/>
    <cellStyle name="S4 158 2" xfId="5827"/>
    <cellStyle name="S4 159" xfId="5828"/>
    <cellStyle name="S4 159 2" xfId="5829"/>
    <cellStyle name="S4 16" xfId="5830"/>
    <cellStyle name="S4 16 2" xfId="5831"/>
    <cellStyle name="S4 160" xfId="5832"/>
    <cellStyle name="S4 160 2" xfId="5833"/>
    <cellStyle name="S4 161" xfId="5834"/>
    <cellStyle name="S4 161 2" xfId="5835"/>
    <cellStyle name="S4 162" xfId="5836"/>
    <cellStyle name="S4 162 2" xfId="5837"/>
    <cellStyle name="S4 163" xfId="5838"/>
    <cellStyle name="S4 163 2" xfId="5839"/>
    <cellStyle name="S4 164" xfId="5840"/>
    <cellStyle name="S4 164 2" xfId="5841"/>
    <cellStyle name="S4 165" xfId="5842"/>
    <cellStyle name="S4 165 2" xfId="5843"/>
    <cellStyle name="S4 166" xfId="5844"/>
    <cellStyle name="S4 166 2" xfId="5845"/>
    <cellStyle name="S4 167" xfId="5846"/>
    <cellStyle name="S4 167 2" xfId="5847"/>
    <cellStyle name="S4 168" xfId="5848"/>
    <cellStyle name="S4 168 2" xfId="5849"/>
    <cellStyle name="S4 169" xfId="5850"/>
    <cellStyle name="S4 169 2" xfId="5851"/>
    <cellStyle name="S4 17" xfId="5852"/>
    <cellStyle name="S4 17 2" xfId="5853"/>
    <cellStyle name="S4 170" xfId="5854"/>
    <cellStyle name="S4 170 2" xfId="5855"/>
    <cellStyle name="S4 171" xfId="5856"/>
    <cellStyle name="S4 171 2" xfId="5857"/>
    <cellStyle name="S4 172" xfId="5858"/>
    <cellStyle name="S4 172 2" xfId="5859"/>
    <cellStyle name="S4 173" xfId="5860"/>
    <cellStyle name="S4 173 2" xfId="5861"/>
    <cellStyle name="S4 174" xfId="5862"/>
    <cellStyle name="S4 174 2" xfId="5863"/>
    <cellStyle name="S4 175" xfId="5864"/>
    <cellStyle name="S4 175 2" xfId="5865"/>
    <cellStyle name="S4 176" xfId="5866"/>
    <cellStyle name="S4 176 2" xfId="5867"/>
    <cellStyle name="S4 177" xfId="5868"/>
    <cellStyle name="S4 177 2" xfId="5869"/>
    <cellStyle name="S4 178" xfId="5870"/>
    <cellStyle name="S4 178 2" xfId="5871"/>
    <cellStyle name="S4 179" xfId="5872"/>
    <cellStyle name="S4 179 2" xfId="5873"/>
    <cellStyle name="S4 18" xfId="5874"/>
    <cellStyle name="S4 18 2" xfId="5875"/>
    <cellStyle name="S4 180" xfId="5876"/>
    <cellStyle name="S4 180 2" xfId="5877"/>
    <cellStyle name="S4 181" xfId="5878"/>
    <cellStyle name="S4 181 2" xfId="5879"/>
    <cellStyle name="S4 182" xfId="5880"/>
    <cellStyle name="S4 182 2" xfId="5881"/>
    <cellStyle name="S4 183" xfId="5882"/>
    <cellStyle name="S4 183 2" xfId="5883"/>
    <cellStyle name="S4 184" xfId="5884"/>
    <cellStyle name="S4 184 2" xfId="5885"/>
    <cellStyle name="S4 185" xfId="5886"/>
    <cellStyle name="S4 185 2" xfId="5887"/>
    <cellStyle name="S4 186" xfId="5888"/>
    <cellStyle name="S4 186 2" xfId="5889"/>
    <cellStyle name="S4 187" xfId="5890"/>
    <cellStyle name="S4 187 2" xfId="5891"/>
    <cellStyle name="S4 188" xfId="5892"/>
    <cellStyle name="S4 188 2" xfId="5893"/>
    <cellStyle name="S4 189" xfId="5894"/>
    <cellStyle name="S4 189 2" xfId="5895"/>
    <cellStyle name="S4 19" xfId="5896"/>
    <cellStyle name="S4 19 2" xfId="5897"/>
    <cellStyle name="S4 190" xfId="5898"/>
    <cellStyle name="S4 190 2" xfId="5899"/>
    <cellStyle name="S4 191" xfId="5900"/>
    <cellStyle name="S4 191 2" xfId="5901"/>
    <cellStyle name="S4 192" xfId="5902"/>
    <cellStyle name="S4 192 2" xfId="5903"/>
    <cellStyle name="S4 193" xfId="5904"/>
    <cellStyle name="S4 193 2" xfId="5905"/>
    <cellStyle name="S4 194" xfId="5906"/>
    <cellStyle name="S4 194 2" xfId="5907"/>
    <cellStyle name="S4 195" xfId="5908"/>
    <cellStyle name="S4 195 2" xfId="5909"/>
    <cellStyle name="S4 196" xfId="5910"/>
    <cellStyle name="S4 196 2" xfId="5911"/>
    <cellStyle name="S4 197" xfId="5912"/>
    <cellStyle name="S4 197 2" xfId="5913"/>
    <cellStyle name="S4 198" xfId="5914"/>
    <cellStyle name="S4 198 2" xfId="5915"/>
    <cellStyle name="S4 199" xfId="5916"/>
    <cellStyle name="S4 199 2" xfId="5917"/>
    <cellStyle name="S4 2" xfId="5918"/>
    <cellStyle name="S4 2 10" xfId="5919"/>
    <cellStyle name="S4 2 2" xfId="5920"/>
    <cellStyle name="S4 2 2 10" xfId="5921"/>
    <cellStyle name="S4 2 2 2" xfId="5922"/>
    <cellStyle name="S4 2 2 2 2" xfId="5923"/>
    <cellStyle name="S4 2 2 2 2 2" xfId="5924"/>
    <cellStyle name="S4 2 2 2 2 2 2" xfId="5925"/>
    <cellStyle name="S4 2 2 2 2 2 2 2" xfId="5926"/>
    <cellStyle name="S4 2 2 2 2 2 2 2 2" xfId="5927"/>
    <cellStyle name="S4 2 2 2 2 2 2 2 2 2" xfId="5928"/>
    <cellStyle name="S4 2 2 2 2 2 2 2 2 2 2" xfId="5929"/>
    <cellStyle name="S4 2 2 2 2 2 2 2 2 2 2 2" xfId="5930"/>
    <cellStyle name="S4 2 2 2 2 2 2 2 2 3" xfId="5931"/>
    <cellStyle name="S4 2 2 2 2 2 2 2 2 4" xfId="5932"/>
    <cellStyle name="S4 2 2 2 2 2 2 2 2 5" xfId="5933"/>
    <cellStyle name="S4 2 2 2 2 2 2 2 3" xfId="5934"/>
    <cellStyle name="S4 2 2 2 2 2 2 2 4" xfId="5935"/>
    <cellStyle name="S4 2 2 2 2 2 2 2 5" xfId="5936"/>
    <cellStyle name="S4 2 2 2 2 2 2 2 6" xfId="5937"/>
    <cellStyle name="S4 2 2 2 2 2 2 3" xfId="5938"/>
    <cellStyle name="S4 2 2 2 2 2 2 4" xfId="5939"/>
    <cellStyle name="S4 2 2 2 2 2 2 5" xfId="5940"/>
    <cellStyle name="S4 2 2 2 2 2 2 6" xfId="5941"/>
    <cellStyle name="S4 2 2 2 2 2 2 7" xfId="5942"/>
    <cellStyle name="S4 2 2 2 2 2 3" xfId="5943"/>
    <cellStyle name="S4 2 2 2 2 2 4" xfId="5944"/>
    <cellStyle name="S4 2 2 2 2 2 5" xfId="5945"/>
    <cellStyle name="S4 2 2 2 2 2 6" xfId="5946"/>
    <cellStyle name="S4 2 2 2 2 2 7" xfId="5947"/>
    <cellStyle name="S4 2 2 2 2 2 8" xfId="5948"/>
    <cellStyle name="S4 2 2 2 2 3" xfId="5949"/>
    <cellStyle name="S4 2 2 2 2 3 2" xfId="5950"/>
    <cellStyle name="S4 2 2 2 2 3 2 2" xfId="5951"/>
    <cellStyle name="S4 2 2 2 2 3 2 2 2" xfId="5952"/>
    <cellStyle name="S4 2 2 2 2 3 3" xfId="5953"/>
    <cellStyle name="S4 2 2 2 2 3 4" xfId="5954"/>
    <cellStyle name="S4 2 2 2 2 4" xfId="5955"/>
    <cellStyle name="S4 2 2 2 2 5" xfId="5956"/>
    <cellStyle name="S4 2 2 2 2 6" xfId="5957"/>
    <cellStyle name="S4 2 2 2 2 7" xfId="5958"/>
    <cellStyle name="S4 2 2 2 2 8" xfId="5959"/>
    <cellStyle name="S4 2 2 2 3" xfId="5960"/>
    <cellStyle name="S4 2 2 2 3 2" xfId="5961"/>
    <cellStyle name="S4 2 2 2 3 2 2" xfId="5962"/>
    <cellStyle name="S4 2 2 2 3 2 2 2" xfId="5963"/>
    <cellStyle name="S4 2 2 2 3 3" xfId="5964"/>
    <cellStyle name="S4 2 2 2 3 4" xfId="5965"/>
    <cellStyle name="S4 2 2 2 4" xfId="5966"/>
    <cellStyle name="S4 2 2 2 5" xfId="5967"/>
    <cellStyle name="S4 2 2 2 6" xfId="5968"/>
    <cellStyle name="S4 2 2 2 7" xfId="5969"/>
    <cellStyle name="S4 2 2 2 8" xfId="5970"/>
    <cellStyle name="S4 2 2 3" xfId="5971"/>
    <cellStyle name="S4 2 2 3 2" xfId="5972"/>
    <cellStyle name="S4 2 2 4" xfId="5973"/>
    <cellStyle name="S4 2 2 4 2" xfId="5974"/>
    <cellStyle name="S4 2 2 5" xfId="5975"/>
    <cellStyle name="S4 2 2 5 2" xfId="5976"/>
    <cellStyle name="S4 2 2 5 2 2" xfId="5977"/>
    <cellStyle name="S4 2 2 5 2 2 2" xfId="5978"/>
    <cellStyle name="S4 2 2 5 3" xfId="5979"/>
    <cellStyle name="S4 2 2 6" xfId="5980"/>
    <cellStyle name="S4 2 2 7" xfId="5981"/>
    <cellStyle name="S4 2 2 8" xfId="5982"/>
    <cellStyle name="S4 2 2 9" xfId="5983"/>
    <cellStyle name="S4 2 3" xfId="5984"/>
    <cellStyle name="S4 2 3 2" xfId="5985"/>
    <cellStyle name="S4 2 4" xfId="5986"/>
    <cellStyle name="S4 2 4 2" xfId="5987"/>
    <cellStyle name="S4 2 5" xfId="5988"/>
    <cellStyle name="S4 2 5 2" xfId="5989"/>
    <cellStyle name="S4 2 5 2 2" xfId="5990"/>
    <cellStyle name="S4 2 5 2 2 2" xfId="5991"/>
    <cellStyle name="S4 2 5 3" xfId="5992"/>
    <cellStyle name="S4 2 6" xfId="5993"/>
    <cellStyle name="S4 2 7" xfId="5994"/>
    <cellStyle name="S4 2 8" xfId="5995"/>
    <cellStyle name="S4 2 9" xfId="5996"/>
    <cellStyle name="S4 2_Totals_06_08_2010" xfId="5997"/>
    <cellStyle name="S4 20" xfId="5998"/>
    <cellStyle name="S4 20 2" xfId="5999"/>
    <cellStyle name="S4 200" xfId="6000"/>
    <cellStyle name="S4 200 2" xfId="6001"/>
    <cellStyle name="S4 201" xfId="6002"/>
    <cellStyle name="S4 201 2" xfId="6003"/>
    <cellStyle name="S4 202" xfId="6004"/>
    <cellStyle name="S4 202 2" xfId="6005"/>
    <cellStyle name="S4 203" xfId="6006"/>
    <cellStyle name="S4 203 2" xfId="6007"/>
    <cellStyle name="S4 204" xfId="6008"/>
    <cellStyle name="S4 204 2" xfId="6009"/>
    <cellStyle name="S4 205" xfId="6010"/>
    <cellStyle name="S4 205 2" xfId="6011"/>
    <cellStyle name="S4 206" xfId="6012"/>
    <cellStyle name="S4 206 2" xfId="6013"/>
    <cellStyle name="S4 207" xfId="6014"/>
    <cellStyle name="S4 207 2" xfId="6015"/>
    <cellStyle name="S4 208" xfId="6016"/>
    <cellStyle name="S4 208 2" xfId="6017"/>
    <cellStyle name="S4 209" xfId="6018"/>
    <cellStyle name="S4 209 2" xfId="6019"/>
    <cellStyle name="S4 21" xfId="6020"/>
    <cellStyle name="S4 21 2" xfId="6021"/>
    <cellStyle name="S4 210" xfId="6022"/>
    <cellStyle name="S4 210 2" xfId="6023"/>
    <cellStyle name="S4 211" xfId="6024"/>
    <cellStyle name="S4 211 2" xfId="6025"/>
    <cellStyle name="S4 212" xfId="6026"/>
    <cellStyle name="S4 212 2" xfId="6027"/>
    <cellStyle name="S4 213" xfId="6028"/>
    <cellStyle name="S4 213 2" xfId="6029"/>
    <cellStyle name="S4 214" xfId="6030"/>
    <cellStyle name="S4 214 2" xfId="6031"/>
    <cellStyle name="S4 215" xfId="6032"/>
    <cellStyle name="S4 215 2" xfId="6033"/>
    <cellStyle name="S4 216" xfId="6034"/>
    <cellStyle name="S4 216 2" xfId="6035"/>
    <cellStyle name="S4 217" xfId="6036"/>
    <cellStyle name="S4 217 2" xfId="6037"/>
    <cellStyle name="S4 217 2 2" xfId="6038"/>
    <cellStyle name="S4 217 2 2 2" xfId="6039"/>
    <cellStyle name="S4 217 3" xfId="6040"/>
    <cellStyle name="S4 217 4" xfId="6041"/>
    <cellStyle name="S4 218" xfId="6042"/>
    <cellStyle name="S4 218 2" xfId="6043"/>
    <cellStyle name="S4 219" xfId="6044"/>
    <cellStyle name="S4 219 2" xfId="6045"/>
    <cellStyle name="S4 22" xfId="6046"/>
    <cellStyle name="S4 22 2" xfId="6047"/>
    <cellStyle name="S4 220" xfId="6048"/>
    <cellStyle name="S4 220 2" xfId="6049"/>
    <cellStyle name="S4 221" xfId="6050"/>
    <cellStyle name="S4 221 2" xfId="6051"/>
    <cellStyle name="S4 222" xfId="6052"/>
    <cellStyle name="S4 222 2" xfId="6053"/>
    <cellStyle name="S4 223" xfId="6054"/>
    <cellStyle name="S4 223 2" xfId="6055"/>
    <cellStyle name="S4 224" xfId="6056"/>
    <cellStyle name="S4 224 2" xfId="6057"/>
    <cellStyle name="S4 225" xfId="6058"/>
    <cellStyle name="S4 225 2" xfId="6059"/>
    <cellStyle name="S4 226" xfId="6060"/>
    <cellStyle name="S4 226 2" xfId="6061"/>
    <cellStyle name="S4 227" xfId="6062"/>
    <cellStyle name="S4 227 2" xfId="6063"/>
    <cellStyle name="S4 228" xfId="6064"/>
    <cellStyle name="S4 229" xfId="6065"/>
    <cellStyle name="S4 23" xfId="6066"/>
    <cellStyle name="S4 23 2" xfId="6067"/>
    <cellStyle name="S4 230" xfId="6068"/>
    <cellStyle name="S4 231" xfId="6069"/>
    <cellStyle name="S4 232" xfId="6070"/>
    <cellStyle name="S4 233" xfId="6071"/>
    <cellStyle name="S4 234" xfId="6072"/>
    <cellStyle name="S4 235" xfId="6073"/>
    <cellStyle name="S4 236" xfId="6074"/>
    <cellStyle name="S4 237" xfId="6075"/>
    <cellStyle name="S4 238" xfId="6076"/>
    <cellStyle name="S4 239" xfId="6077"/>
    <cellStyle name="S4 24" xfId="6078"/>
    <cellStyle name="S4 24 2" xfId="6079"/>
    <cellStyle name="S4 240" xfId="6080"/>
    <cellStyle name="S4 241" xfId="6081"/>
    <cellStyle name="S4 242" xfId="6082"/>
    <cellStyle name="S4 243" xfId="6083"/>
    <cellStyle name="S4 244" xfId="6084"/>
    <cellStyle name="S4 245" xfId="6085"/>
    <cellStyle name="S4 246" xfId="6086"/>
    <cellStyle name="S4 247" xfId="6087"/>
    <cellStyle name="S4 248" xfId="6088"/>
    <cellStyle name="S4 249" xfId="6089"/>
    <cellStyle name="S4 25" xfId="6090"/>
    <cellStyle name="S4 25 2" xfId="6091"/>
    <cellStyle name="S4 250" xfId="6092"/>
    <cellStyle name="S4 251" xfId="6093"/>
    <cellStyle name="S4 252" xfId="6094"/>
    <cellStyle name="S4 253" xfId="6095"/>
    <cellStyle name="S4 254" xfId="6096"/>
    <cellStyle name="S4 255" xfId="6097"/>
    <cellStyle name="S4 256" xfId="6098"/>
    <cellStyle name="S4 26" xfId="6099"/>
    <cellStyle name="S4 26 2" xfId="6100"/>
    <cellStyle name="S4 27" xfId="6101"/>
    <cellStyle name="S4 27 2" xfId="6102"/>
    <cellStyle name="S4 28" xfId="6103"/>
    <cellStyle name="S4 28 2" xfId="6104"/>
    <cellStyle name="S4 29" xfId="6105"/>
    <cellStyle name="S4 29 2" xfId="6106"/>
    <cellStyle name="S4 3" xfId="6107"/>
    <cellStyle name="S4 3 2" xfId="6108"/>
    <cellStyle name="S4 3 3" xfId="6109"/>
    <cellStyle name="S4 30" xfId="6110"/>
    <cellStyle name="S4 30 2" xfId="6111"/>
    <cellStyle name="S4 31" xfId="6112"/>
    <cellStyle name="S4 31 2" xfId="6113"/>
    <cellStyle name="S4 32" xfId="6114"/>
    <cellStyle name="S4 32 2" xfId="6115"/>
    <cellStyle name="S4 33" xfId="6116"/>
    <cellStyle name="S4 33 2" xfId="6117"/>
    <cellStyle name="S4 34" xfId="6118"/>
    <cellStyle name="S4 34 2" xfId="6119"/>
    <cellStyle name="S4 35" xfId="6120"/>
    <cellStyle name="S4 35 2" xfId="6121"/>
    <cellStyle name="S4 36" xfId="6122"/>
    <cellStyle name="S4 36 2" xfId="6123"/>
    <cellStyle name="S4 37" xfId="6124"/>
    <cellStyle name="S4 37 2" xfId="6125"/>
    <cellStyle name="S4 38" xfId="6126"/>
    <cellStyle name="S4 38 2" xfId="6127"/>
    <cellStyle name="S4 39" xfId="6128"/>
    <cellStyle name="S4 39 2" xfId="6129"/>
    <cellStyle name="S4 4" xfId="6130"/>
    <cellStyle name="S4 4 2" xfId="6131"/>
    <cellStyle name="S4 4 3" xfId="6132"/>
    <cellStyle name="S4 40" xfId="6133"/>
    <cellStyle name="S4 40 2" xfId="6134"/>
    <cellStyle name="S4 41" xfId="6135"/>
    <cellStyle name="S4 41 2" xfId="6136"/>
    <cellStyle name="S4 42" xfId="6137"/>
    <cellStyle name="S4 42 2" xfId="6138"/>
    <cellStyle name="S4 43" xfId="6139"/>
    <cellStyle name="S4 43 2" xfId="6140"/>
    <cellStyle name="S4 44" xfId="6141"/>
    <cellStyle name="S4 44 2" xfId="6142"/>
    <cellStyle name="S4 45" xfId="6143"/>
    <cellStyle name="S4 45 2" xfId="6144"/>
    <cellStyle name="S4 46" xfId="6145"/>
    <cellStyle name="S4 46 2" xfId="6146"/>
    <cellStyle name="S4 47" xfId="6147"/>
    <cellStyle name="S4 47 2" xfId="6148"/>
    <cellStyle name="S4 48" xfId="6149"/>
    <cellStyle name="S4 48 2" xfId="6150"/>
    <cellStyle name="S4 49" xfId="6151"/>
    <cellStyle name="S4 49 2" xfId="6152"/>
    <cellStyle name="S4 5" xfId="6153"/>
    <cellStyle name="S4 5 2" xfId="6154"/>
    <cellStyle name="S4 50" xfId="6155"/>
    <cellStyle name="S4 50 2" xfId="6156"/>
    <cellStyle name="S4 51" xfId="6157"/>
    <cellStyle name="S4 51 2" xfId="6158"/>
    <cellStyle name="S4 52" xfId="6159"/>
    <cellStyle name="S4 52 2" xfId="6160"/>
    <cellStyle name="S4 53" xfId="6161"/>
    <cellStyle name="S4 53 2" xfId="6162"/>
    <cellStyle name="S4 54" xfId="6163"/>
    <cellStyle name="S4 54 2" xfId="6164"/>
    <cellStyle name="S4 55" xfId="6165"/>
    <cellStyle name="S4 55 2" xfId="6166"/>
    <cellStyle name="S4 56" xfId="6167"/>
    <cellStyle name="S4 56 2" xfId="6168"/>
    <cellStyle name="S4 57" xfId="6169"/>
    <cellStyle name="S4 57 2" xfId="6170"/>
    <cellStyle name="S4 58" xfId="6171"/>
    <cellStyle name="S4 58 2" xfId="6172"/>
    <cellStyle name="S4 59" xfId="6173"/>
    <cellStyle name="S4 59 2" xfId="6174"/>
    <cellStyle name="S4 6" xfId="6175"/>
    <cellStyle name="S4 6 2" xfId="6176"/>
    <cellStyle name="S4 60" xfId="6177"/>
    <cellStyle name="S4 60 2" xfId="6178"/>
    <cellStyle name="S4 61" xfId="6179"/>
    <cellStyle name="S4 61 2" xfId="6180"/>
    <cellStyle name="S4 62" xfId="6181"/>
    <cellStyle name="S4 62 2" xfId="6182"/>
    <cellStyle name="S4 63" xfId="6183"/>
    <cellStyle name="S4 63 2" xfId="6184"/>
    <cellStyle name="S4 64" xfId="6185"/>
    <cellStyle name="S4 64 2" xfId="6186"/>
    <cellStyle name="S4 65" xfId="6187"/>
    <cellStyle name="S4 65 2" xfId="6188"/>
    <cellStyle name="S4 66" xfId="6189"/>
    <cellStyle name="S4 66 2" xfId="6190"/>
    <cellStyle name="S4 67" xfId="6191"/>
    <cellStyle name="S4 67 2" xfId="6192"/>
    <cellStyle name="S4 68" xfId="6193"/>
    <cellStyle name="S4 68 2" xfId="6194"/>
    <cellStyle name="S4 69" xfId="6195"/>
    <cellStyle name="S4 69 2" xfId="6196"/>
    <cellStyle name="S4 7" xfId="6197"/>
    <cellStyle name="S4 7 2" xfId="6198"/>
    <cellStyle name="S4 70" xfId="6199"/>
    <cellStyle name="S4 70 2" xfId="6200"/>
    <cellStyle name="S4 71" xfId="6201"/>
    <cellStyle name="S4 71 2" xfId="6202"/>
    <cellStyle name="S4 72" xfId="6203"/>
    <cellStyle name="S4 72 2" xfId="6204"/>
    <cellStyle name="S4 73" xfId="6205"/>
    <cellStyle name="S4 73 2" xfId="6206"/>
    <cellStyle name="S4 74" xfId="6207"/>
    <cellStyle name="S4 74 2" xfId="6208"/>
    <cellStyle name="S4 75" xfId="6209"/>
    <cellStyle name="S4 75 2" xfId="6210"/>
    <cellStyle name="S4 76" xfId="6211"/>
    <cellStyle name="S4 76 2" xfId="6212"/>
    <cellStyle name="S4 77" xfId="6213"/>
    <cellStyle name="S4 77 2" xfId="6214"/>
    <cellStyle name="S4 78" xfId="6215"/>
    <cellStyle name="S4 78 2" xfId="6216"/>
    <cellStyle name="S4 79" xfId="6217"/>
    <cellStyle name="S4 79 2" xfId="6218"/>
    <cellStyle name="S4 8" xfId="6219"/>
    <cellStyle name="S4 8 2" xfId="6220"/>
    <cellStyle name="S4 80" xfId="6221"/>
    <cellStyle name="S4 80 2" xfId="6222"/>
    <cellStyle name="S4 81" xfId="6223"/>
    <cellStyle name="S4 81 2" xfId="6224"/>
    <cellStyle name="S4 82" xfId="6225"/>
    <cellStyle name="S4 82 2" xfId="6226"/>
    <cellStyle name="S4 83" xfId="6227"/>
    <cellStyle name="S4 83 2" xfId="6228"/>
    <cellStyle name="S4 84" xfId="6229"/>
    <cellStyle name="S4 84 2" xfId="6230"/>
    <cellStyle name="S4 85" xfId="6231"/>
    <cellStyle name="S4 85 2" xfId="6232"/>
    <cellStyle name="S4 86" xfId="6233"/>
    <cellStyle name="S4 86 2" xfId="6234"/>
    <cellStyle name="S4 87" xfId="6235"/>
    <cellStyle name="S4 87 2" xfId="6236"/>
    <cellStyle name="S4 88" xfId="6237"/>
    <cellStyle name="S4 88 2" xfId="6238"/>
    <cellStyle name="S4 89" xfId="6239"/>
    <cellStyle name="S4 89 2" xfId="6240"/>
    <cellStyle name="S4 9" xfId="6241"/>
    <cellStyle name="S4 9 2" xfId="6242"/>
    <cellStyle name="S4 90" xfId="6243"/>
    <cellStyle name="S4 90 2" xfId="6244"/>
    <cellStyle name="S4 91" xfId="6245"/>
    <cellStyle name="S4 91 2" xfId="6246"/>
    <cellStyle name="S4 92" xfId="6247"/>
    <cellStyle name="S4 92 2" xfId="6248"/>
    <cellStyle name="S4 93" xfId="6249"/>
    <cellStyle name="S4 93 2" xfId="6250"/>
    <cellStyle name="S4 94" xfId="6251"/>
    <cellStyle name="S4 94 2" xfId="6252"/>
    <cellStyle name="S4 95" xfId="6253"/>
    <cellStyle name="S4 95 2" xfId="6254"/>
    <cellStyle name="S4 96" xfId="6255"/>
    <cellStyle name="S4 96 2" xfId="6256"/>
    <cellStyle name="S4 97" xfId="6257"/>
    <cellStyle name="S4 97 2" xfId="6258"/>
    <cellStyle name="S4 98" xfId="6259"/>
    <cellStyle name="S4 98 2" xfId="6260"/>
    <cellStyle name="S4 99" xfId="6261"/>
    <cellStyle name="S4 99 2" xfId="6262"/>
    <cellStyle name="S4_2008" xfId="6263"/>
    <cellStyle name="S5" xfId="6264"/>
    <cellStyle name="S5 10" xfId="6265"/>
    <cellStyle name="S5 10 2" xfId="6266"/>
    <cellStyle name="S5 100" xfId="6267"/>
    <cellStyle name="S5 100 2" xfId="6268"/>
    <cellStyle name="S5 101" xfId="6269"/>
    <cellStyle name="S5 101 2" xfId="6270"/>
    <cellStyle name="S5 102" xfId="6271"/>
    <cellStyle name="S5 102 2" xfId="6272"/>
    <cellStyle name="S5 103" xfId="6273"/>
    <cellStyle name="S5 103 2" xfId="6274"/>
    <cellStyle name="S5 104" xfId="6275"/>
    <cellStyle name="S5 104 2" xfId="6276"/>
    <cellStyle name="S5 105" xfId="6277"/>
    <cellStyle name="S5 105 2" xfId="6278"/>
    <cellStyle name="S5 106" xfId="6279"/>
    <cellStyle name="S5 106 2" xfId="6280"/>
    <cellStyle name="S5 107" xfId="6281"/>
    <cellStyle name="S5 107 2" xfId="6282"/>
    <cellStyle name="S5 108" xfId="6283"/>
    <cellStyle name="S5 108 2" xfId="6284"/>
    <cellStyle name="S5 109" xfId="6285"/>
    <cellStyle name="S5 109 2" xfId="6286"/>
    <cellStyle name="S5 11" xfId="6287"/>
    <cellStyle name="S5 11 2" xfId="6288"/>
    <cellStyle name="S5 110" xfId="6289"/>
    <cellStyle name="S5 110 2" xfId="6290"/>
    <cellStyle name="S5 111" xfId="6291"/>
    <cellStyle name="S5 111 2" xfId="6292"/>
    <cellStyle name="S5 112" xfId="6293"/>
    <cellStyle name="S5 112 2" xfId="6294"/>
    <cellStyle name="S5 113" xfId="6295"/>
    <cellStyle name="S5 113 2" xfId="6296"/>
    <cellStyle name="S5 114" xfId="6297"/>
    <cellStyle name="S5 114 2" xfId="6298"/>
    <cellStyle name="S5 115" xfId="6299"/>
    <cellStyle name="S5 115 2" xfId="6300"/>
    <cellStyle name="S5 116" xfId="6301"/>
    <cellStyle name="S5 116 2" xfId="6302"/>
    <cellStyle name="S5 117" xfId="6303"/>
    <cellStyle name="S5 117 2" xfId="6304"/>
    <cellStyle name="S5 118" xfId="6305"/>
    <cellStyle name="S5 118 2" xfId="6306"/>
    <cellStyle name="S5 119" xfId="6307"/>
    <cellStyle name="S5 119 2" xfId="6308"/>
    <cellStyle name="S5 12" xfId="6309"/>
    <cellStyle name="S5 12 2" xfId="6310"/>
    <cellStyle name="S5 120" xfId="6311"/>
    <cellStyle name="S5 120 2" xfId="6312"/>
    <cellStyle name="S5 121" xfId="6313"/>
    <cellStyle name="S5 121 2" xfId="6314"/>
    <cellStyle name="S5 122" xfId="6315"/>
    <cellStyle name="S5 122 2" xfId="6316"/>
    <cellStyle name="S5 123" xfId="6317"/>
    <cellStyle name="S5 123 2" xfId="6318"/>
    <cellStyle name="S5 124" xfId="6319"/>
    <cellStyle name="S5 124 2" xfId="6320"/>
    <cellStyle name="S5 125" xfId="6321"/>
    <cellStyle name="S5 125 2" xfId="6322"/>
    <cellStyle name="S5 126" xfId="6323"/>
    <cellStyle name="S5 126 2" xfId="6324"/>
    <cellStyle name="S5 127" xfId="6325"/>
    <cellStyle name="S5 127 2" xfId="6326"/>
    <cellStyle name="S5 128" xfId="6327"/>
    <cellStyle name="S5 128 2" xfId="6328"/>
    <cellStyle name="S5 129" xfId="6329"/>
    <cellStyle name="S5 129 2" xfId="6330"/>
    <cellStyle name="S5 13" xfId="6331"/>
    <cellStyle name="S5 13 2" xfId="6332"/>
    <cellStyle name="S5 130" xfId="6333"/>
    <cellStyle name="S5 130 2" xfId="6334"/>
    <cellStyle name="S5 131" xfId="6335"/>
    <cellStyle name="S5 131 2" xfId="6336"/>
    <cellStyle name="S5 132" xfId="6337"/>
    <cellStyle name="S5 132 2" xfId="6338"/>
    <cellStyle name="S5 133" xfId="6339"/>
    <cellStyle name="S5 133 2" xfId="6340"/>
    <cellStyle name="S5 134" xfId="6341"/>
    <cellStyle name="S5 134 2" xfId="6342"/>
    <cellStyle name="S5 135" xfId="6343"/>
    <cellStyle name="S5 135 2" xfId="6344"/>
    <cellStyle name="S5 136" xfId="6345"/>
    <cellStyle name="S5 136 2" xfId="6346"/>
    <cellStyle name="S5 137" xfId="6347"/>
    <cellStyle name="S5 137 2" xfId="6348"/>
    <cellStyle name="S5 138" xfId="6349"/>
    <cellStyle name="S5 138 2" xfId="6350"/>
    <cellStyle name="S5 139" xfId="6351"/>
    <cellStyle name="S5 139 2" xfId="6352"/>
    <cellStyle name="S5 14" xfId="6353"/>
    <cellStyle name="S5 14 2" xfId="6354"/>
    <cellStyle name="S5 140" xfId="6355"/>
    <cellStyle name="S5 140 2" xfId="6356"/>
    <cellStyle name="S5 141" xfId="6357"/>
    <cellStyle name="S5 141 2" xfId="6358"/>
    <cellStyle name="S5 142" xfId="6359"/>
    <cellStyle name="S5 142 2" xfId="6360"/>
    <cellStyle name="S5 143" xfId="6361"/>
    <cellStyle name="S5 143 2" xfId="6362"/>
    <cellStyle name="S5 144" xfId="6363"/>
    <cellStyle name="S5 144 2" xfId="6364"/>
    <cellStyle name="S5 145" xfId="6365"/>
    <cellStyle name="S5 145 2" xfId="6366"/>
    <cellStyle name="S5 146" xfId="6367"/>
    <cellStyle name="S5 146 2" xfId="6368"/>
    <cellStyle name="S5 147" xfId="6369"/>
    <cellStyle name="S5 147 2" xfId="6370"/>
    <cellStyle name="S5 148" xfId="6371"/>
    <cellStyle name="S5 148 2" xfId="6372"/>
    <cellStyle name="S5 149" xfId="6373"/>
    <cellStyle name="S5 149 2" xfId="6374"/>
    <cellStyle name="S5 15" xfId="6375"/>
    <cellStyle name="S5 15 2" xfId="6376"/>
    <cellStyle name="S5 150" xfId="6377"/>
    <cellStyle name="S5 150 2" xfId="6378"/>
    <cellStyle name="S5 151" xfId="6379"/>
    <cellStyle name="S5 151 2" xfId="6380"/>
    <cellStyle name="S5 152" xfId="6381"/>
    <cellStyle name="S5 152 2" xfId="6382"/>
    <cellStyle name="S5 153" xfId="6383"/>
    <cellStyle name="S5 153 2" xfId="6384"/>
    <cellStyle name="S5 154" xfId="6385"/>
    <cellStyle name="S5 154 2" xfId="6386"/>
    <cellStyle name="S5 155" xfId="6387"/>
    <cellStyle name="S5 155 2" xfId="6388"/>
    <cellStyle name="S5 156" xfId="6389"/>
    <cellStyle name="S5 156 2" xfId="6390"/>
    <cellStyle name="S5 157" xfId="6391"/>
    <cellStyle name="S5 157 2" xfId="6392"/>
    <cellStyle name="S5 158" xfId="6393"/>
    <cellStyle name="S5 158 2" xfId="6394"/>
    <cellStyle name="S5 159" xfId="6395"/>
    <cellStyle name="S5 159 2" xfId="6396"/>
    <cellStyle name="S5 16" xfId="6397"/>
    <cellStyle name="S5 16 2" xfId="6398"/>
    <cellStyle name="S5 160" xfId="6399"/>
    <cellStyle name="S5 160 2" xfId="6400"/>
    <cellStyle name="S5 161" xfId="6401"/>
    <cellStyle name="S5 161 2" xfId="6402"/>
    <cellStyle name="S5 162" xfId="6403"/>
    <cellStyle name="S5 162 2" xfId="6404"/>
    <cellStyle name="S5 163" xfId="6405"/>
    <cellStyle name="S5 163 2" xfId="6406"/>
    <cellStyle name="S5 164" xfId="6407"/>
    <cellStyle name="S5 164 2" xfId="6408"/>
    <cellStyle name="S5 165" xfId="6409"/>
    <cellStyle name="S5 165 2" xfId="6410"/>
    <cellStyle name="S5 166" xfId="6411"/>
    <cellStyle name="S5 166 2" xfId="6412"/>
    <cellStyle name="S5 167" xfId="6413"/>
    <cellStyle name="S5 167 2" xfId="6414"/>
    <cellStyle name="S5 168" xfId="6415"/>
    <cellStyle name="S5 168 2" xfId="6416"/>
    <cellStyle name="S5 169" xfId="6417"/>
    <cellStyle name="S5 169 2" xfId="6418"/>
    <cellStyle name="S5 17" xfId="6419"/>
    <cellStyle name="S5 17 2" xfId="6420"/>
    <cellStyle name="S5 170" xfId="6421"/>
    <cellStyle name="S5 170 2" xfId="6422"/>
    <cellStyle name="S5 171" xfId="6423"/>
    <cellStyle name="S5 171 2" xfId="6424"/>
    <cellStyle name="S5 172" xfId="6425"/>
    <cellStyle name="S5 172 2" xfId="6426"/>
    <cellStyle name="S5 173" xfId="6427"/>
    <cellStyle name="S5 173 2" xfId="6428"/>
    <cellStyle name="S5 174" xfId="6429"/>
    <cellStyle name="S5 174 2" xfId="6430"/>
    <cellStyle name="S5 175" xfId="6431"/>
    <cellStyle name="S5 175 2" xfId="6432"/>
    <cellStyle name="S5 176" xfId="6433"/>
    <cellStyle name="S5 176 2" xfId="6434"/>
    <cellStyle name="S5 177" xfId="6435"/>
    <cellStyle name="S5 177 2" xfId="6436"/>
    <cellStyle name="S5 178" xfId="6437"/>
    <cellStyle name="S5 178 2" xfId="6438"/>
    <cellStyle name="S5 179" xfId="6439"/>
    <cellStyle name="S5 179 2" xfId="6440"/>
    <cellStyle name="S5 18" xfId="6441"/>
    <cellStyle name="S5 18 2" xfId="6442"/>
    <cellStyle name="S5 180" xfId="6443"/>
    <cellStyle name="S5 180 2" xfId="6444"/>
    <cellStyle name="S5 181" xfId="6445"/>
    <cellStyle name="S5 181 2" xfId="6446"/>
    <cellStyle name="S5 182" xfId="6447"/>
    <cellStyle name="S5 182 2" xfId="6448"/>
    <cellStyle name="S5 183" xfId="6449"/>
    <cellStyle name="S5 183 2" xfId="6450"/>
    <cellStyle name="S5 184" xfId="6451"/>
    <cellStyle name="S5 184 2" xfId="6452"/>
    <cellStyle name="S5 185" xfId="6453"/>
    <cellStyle name="S5 185 2" xfId="6454"/>
    <cellStyle name="S5 186" xfId="6455"/>
    <cellStyle name="S5 186 2" xfId="6456"/>
    <cellStyle name="S5 187" xfId="6457"/>
    <cellStyle name="S5 187 2" xfId="6458"/>
    <cellStyle name="S5 188" xfId="6459"/>
    <cellStyle name="S5 188 2" xfId="6460"/>
    <cellStyle name="S5 189" xfId="6461"/>
    <cellStyle name="S5 189 2" xfId="6462"/>
    <cellStyle name="S5 19" xfId="6463"/>
    <cellStyle name="S5 19 2" xfId="6464"/>
    <cellStyle name="S5 190" xfId="6465"/>
    <cellStyle name="S5 190 2" xfId="6466"/>
    <cellStyle name="S5 191" xfId="6467"/>
    <cellStyle name="S5 191 2" xfId="6468"/>
    <cellStyle name="S5 192" xfId="6469"/>
    <cellStyle name="S5 192 2" xfId="6470"/>
    <cellStyle name="S5 193" xfId="6471"/>
    <cellStyle name="S5 193 2" xfId="6472"/>
    <cellStyle name="S5 194" xfId="6473"/>
    <cellStyle name="S5 194 2" xfId="6474"/>
    <cellStyle name="S5 195" xfId="6475"/>
    <cellStyle name="S5 195 2" xfId="6476"/>
    <cellStyle name="S5 196" xfId="6477"/>
    <cellStyle name="S5 196 2" xfId="6478"/>
    <cellStyle name="S5 197" xfId="6479"/>
    <cellStyle name="S5 197 2" xfId="6480"/>
    <cellStyle name="S5 198" xfId="6481"/>
    <cellStyle name="S5 198 2" xfId="6482"/>
    <cellStyle name="S5 199" xfId="6483"/>
    <cellStyle name="S5 199 2" xfId="6484"/>
    <cellStyle name="S5 2" xfId="6485"/>
    <cellStyle name="S5 2 10" xfId="6486"/>
    <cellStyle name="S5 2 2" xfId="6487"/>
    <cellStyle name="S5 2 2 10" xfId="6488"/>
    <cellStyle name="S5 2 2 2" xfId="6489"/>
    <cellStyle name="S5 2 2 2 2" xfId="6490"/>
    <cellStyle name="S5 2 2 2 2 2" xfId="6491"/>
    <cellStyle name="S5 2 2 2 2 2 2" xfId="6492"/>
    <cellStyle name="S5 2 2 2 2 2 2 2" xfId="6493"/>
    <cellStyle name="S5 2 2 2 2 2 2 2 2" xfId="6494"/>
    <cellStyle name="S5 2 2 2 2 2 2 2 2 2" xfId="6495"/>
    <cellStyle name="S5 2 2 2 2 2 2 2 2 2 2" xfId="6496"/>
    <cellStyle name="S5 2 2 2 2 2 2 2 2 2 2 2" xfId="6497"/>
    <cellStyle name="S5 2 2 2 2 2 2 2 2 3" xfId="6498"/>
    <cellStyle name="S5 2 2 2 2 2 2 2 2 4" xfId="6499"/>
    <cellStyle name="S5 2 2 2 2 2 2 2 2 5" xfId="6500"/>
    <cellStyle name="S5 2 2 2 2 2 2 2 3" xfId="6501"/>
    <cellStyle name="S5 2 2 2 2 2 2 2 4" xfId="6502"/>
    <cellStyle name="S5 2 2 2 2 2 2 2 5" xfId="6503"/>
    <cellStyle name="S5 2 2 2 2 2 2 2 6" xfId="6504"/>
    <cellStyle name="S5 2 2 2 2 2 2 3" xfId="6505"/>
    <cellStyle name="S5 2 2 2 2 2 2 4" xfId="6506"/>
    <cellStyle name="S5 2 2 2 2 2 2 5" xfId="6507"/>
    <cellStyle name="S5 2 2 2 2 2 2 6" xfId="6508"/>
    <cellStyle name="S5 2 2 2 2 2 2 7" xfId="6509"/>
    <cellStyle name="S5 2 2 2 2 2 3" xfId="6510"/>
    <cellStyle name="S5 2 2 2 2 2 4" xfId="6511"/>
    <cellStyle name="S5 2 2 2 2 2 5" xfId="6512"/>
    <cellStyle name="S5 2 2 2 2 2 6" xfId="6513"/>
    <cellStyle name="S5 2 2 2 2 2 7" xfId="6514"/>
    <cellStyle name="S5 2 2 2 2 2 8" xfId="6515"/>
    <cellStyle name="S5 2 2 2 2 3" xfId="6516"/>
    <cellStyle name="S5 2 2 2 2 3 2" xfId="6517"/>
    <cellStyle name="S5 2 2 2 2 3 2 2" xfId="6518"/>
    <cellStyle name="S5 2 2 2 2 3 2 2 2" xfId="6519"/>
    <cellStyle name="S5 2 2 2 2 3 3" xfId="6520"/>
    <cellStyle name="S5 2 2 2 2 3 4" xfId="6521"/>
    <cellStyle name="S5 2 2 2 2 4" xfId="6522"/>
    <cellStyle name="S5 2 2 2 2 5" xfId="6523"/>
    <cellStyle name="S5 2 2 2 2 6" xfId="6524"/>
    <cellStyle name="S5 2 2 2 2 7" xfId="6525"/>
    <cellStyle name="S5 2 2 2 2 8" xfId="6526"/>
    <cellStyle name="S5 2 2 2 3" xfId="6527"/>
    <cellStyle name="S5 2 2 2 3 2" xfId="6528"/>
    <cellStyle name="S5 2 2 2 3 2 2" xfId="6529"/>
    <cellStyle name="S5 2 2 2 3 2 2 2" xfId="6530"/>
    <cellStyle name="S5 2 2 2 3 3" xfId="6531"/>
    <cellStyle name="S5 2 2 2 3 4" xfId="6532"/>
    <cellStyle name="S5 2 2 2 4" xfId="6533"/>
    <cellStyle name="S5 2 2 2 5" xfId="6534"/>
    <cellStyle name="S5 2 2 2 6" xfId="6535"/>
    <cellStyle name="S5 2 2 2 7" xfId="6536"/>
    <cellStyle name="S5 2 2 2 8" xfId="6537"/>
    <cellStyle name="S5 2 2 3" xfId="6538"/>
    <cellStyle name="S5 2 2 3 2" xfId="6539"/>
    <cellStyle name="S5 2 2 4" xfId="6540"/>
    <cellStyle name="S5 2 2 4 2" xfId="6541"/>
    <cellStyle name="S5 2 2 5" xfId="6542"/>
    <cellStyle name="S5 2 2 5 2" xfId="6543"/>
    <cellStyle name="S5 2 2 5 2 2" xfId="6544"/>
    <cellStyle name="S5 2 2 5 2 2 2" xfId="6545"/>
    <cellStyle name="S5 2 2 5 3" xfId="6546"/>
    <cellStyle name="S5 2 2 6" xfId="6547"/>
    <cellStyle name="S5 2 2 7" xfId="6548"/>
    <cellStyle name="S5 2 2 8" xfId="6549"/>
    <cellStyle name="S5 2 2 9" xfId="6550"/>
    <cellStyle name="S5 2 3" xfId="6551"/>
    <cellStyle name="S5 2 3 2" xfId="6552"/>
    <cellStyle name="S5 2 4" xfId="6553"/>
    <cellStyle name="S5 2 4 2" xfId="6554"/>
    <cellStyle name="S5 2 5" xfId="6555"/>
    <cellStyle name="S5 2 5 2" xfId="6556"/>
    <cellStyle name="S5 2 5 2 2" xfId="6557"/>
    <cellStyle name="S5 2 5 2 2 2" xfId="6558"/>
    <cellStyle name="S5 2 5 3" xfId="6559"/>
    <cellStyle name="S5 2 6" xfId="6560"/>
    <cellStyle name="S5 2 7" xfId="6561"/>
    <cellStyle name="S5 2 8" xfId="6562"/>
    <cellStyle name="S5 2 9" xfId="6563"/>
    <cellStyle name="S5 2_Totals_06_08_2010" xfId="6564"/>
    <cellStyle name="S5 20" xfId="6565"/>
    <cellStyle name="S5 20 2" xfId="6566"/>
    <cellStyle name="S5 200" xfId="6567"/>
    <cellStyle name="S5 200 2" xfId="6568"/>
    <cellStyle name="S5 201" xfId="6569"/>
    <cellStyle name="S5 201 2" xfId="6570"/>
    <cellStyle name="S5 202" xfId="6571"/>
    <cellStyle name="S5 202 2" xfId="6572"/>
    <cellStyle name="S5 203" xfId="6573"/>
    <cellStyle name="S5 203 2" xfId="6574"/>
    <cellStyle name="S5 204" xfId="6575"/>
    <cellStyle name="S5 204 2" xfId="6576"/>
    <cellStyle name="S5 205" xfId="6577"/>
    <cellStyle name="S5 205 2" xfId="6578"/>
    <cellStyle name="S5 206" xfId="6579"/>
    <cellStyle name="S5 206 2" xfId="6580"/>
    <cellStyle name="S5 207" xfId="6581"/>
    <cellStyle name="S5 207 2" xfId="6582"/>
    <cellStyle name="S5 208" xfId="6583"/>
    <cellStyle name="S5 208 2" xfId="6584"/>
    <cellStyle name="S5 209" xfId="6585"/>
    <cellStyle name="S5 209 2" xfId="6586"/>
    <cellStyle name="S5 21" xfId="6587"/>
    <cellStyle name="S5 21 2" xfId="6588"/>
    <cellStyle name="S5 210" xfId="6589"/>
    <cellStyle name="S5 210 2" xfId="6590"/>
    <cellStyle name="S5 211" xfId="6591"/>
    <cellStyle name="S5 211 2" xfId="6592"/>
    <cellStyle name="S5 212" xfId="6593"/>
    <cellStyle name="S5 212 2" xfId="6594"/>
    <cellStyle name="S5 213" xfId="6595"/>
    <cellStyle name="S5 213 2" xfId="6596"/>
    <cellStyle name="S5 214" xfId="6597"/>
    <cellStyle name="S5 214 2" xfId="6598"/>
    <cellStyle name="S5 215" xfId="6599"/>
    <cellStyle name="S5 215 2" xfId="6600"/>
    <cellStyle name="S5 216" xfId="6601"/>
    <cellStyle name="S5 216 2" xfId="6602"/>
    <cellStyle name="S5 217" xfId="6603"/>
    <cellStyle name="S5 217 2" xfId="6604"/>
    <cellStyle name="S5 217 2 2" xfId="6605"/>
    <cellStyle name="S5 217 2 2 2" xfId="6606"/>
    <cellStyle name="S5 217 3" xfId="6607"/>
    <cellStyle name="S5 217 4" xfId="6608"/>
    <cellStyle name="S5 218" xfId="6609"/>
    <cellStyle name="S5 218 2" xfId="6610"/>
    <cellStyle name="S5 219" xfId="6611"/>
    <cellStyle name="S5 219 2" xfId="6612"/>
    <cellStyle name="S5 22" xfId="6613"/>
    <cellStyle name="S5 22 2" xfId="6614"/>
    <cellStyle name="S5 220" xfId="6615"/>
    <cellStyle name="S5 220 2" xfId="6616"/>
    <cellStyle name="S5 221" xfId="6617"/>
    <cellStyle name="S5 221 2" xfId="6618"/>
    <cellStyle name="S5 222" xfId="6619"/>
    <cellStyle name="S5 222 2" xfId="6620"/>
    <cellStyle name="S5 223" xfId="6621"/>
    <cellStyle name="S5 223 2" xfId="6622"/>
    <cellStyle name="S5 224" xfId="6623"/>
    <cellStyle name="S5 224 2" xfId="6624"/>
    <cellStyle name="S5 225" xfId="6625"/>
    <cellStyle name="S5 225 2" xfId="6626"/>
    <cellStyle name="S5 226" xfId="6627"/>
    <cellStyle name="S5 226 2" xfId="6628"/>
    <cellStyle name="S5 227" xfId="6629"/>
    <cellStyle name="S5 227 2" xfId="6630"/>
    <cellStyle name="S5 228" xfId="6631"/>
    <cellStyle name="S5 229" xfId="6632"/>
    <cellStyle name="S5 23" xfId="6633"/>
    <cellStyle name="S5 23 2" xfId="6634"/>
    <cellStyle name="S5 230" xfId="6635"/>
    <cellStyle name="S5 231" xfId="6636"/>
    <cellStyle name="S5 232" xfId="6637"/>
    <cellStyle name="S5 233" xfId="6638"/>
    <cellStyle name="S5 234" xfId="6639"/>
    <cellStyle name="S5 235" xfId="6640"/>
    <cellStyle name="S5 236" xfId="6641"/>
    <cellStyle name="S5 237" xfId="6642"/>
    <cellStyle name="S5 238" xfId="6643"/>
    <cellStyle name="S5 239" xfId="6644"/>
    <cellStyle name="S5 24" xfId="6645"/>
    <cellStyle name="S5 24 2" xfId="6646"/>
    <cellStyle name="S5 240" xfId="6647"/>
    <cellStyle name="S5 241" xfId="6648"/>
    <cellStyle name="S5 242" xfId="6649"/>
    <cellStyle name="S5 243" xfId="6650"/>
    <cellStyle name="S5 244" xfId="6651"/>
    <cellStyle name="S5 245" xfId="6652"/>
    <cellStyle name="S5 246" xfId="6653"/>
    <cellStyle name="S5 247" xfId="6654"/>
    <cellStyle name="S5 248" xfId="6655"/>
    <cellStyle name="S5 249" xfId="6656"/>
    <cellStyle name="S5 25" xfId="6657"/>
    <cellStyle name="S5 25 2" xfId="6658"/>
    <cellStyle name="S5 250" xfId="6659"/>
    <cellStyle name="S5 251" xfId="6660"/>
    <cellStyle name="S5 252" xfId="6661"/>
    <cellStyle name="S5 253" xfId="6662"/>
    <cellStyle name="S5 254" xfId="6663"/>
    <cellStyle name="S5 255" xfId="6664"/>
    <cellStyle name="S5 256" xfId="6665"/>
    <cellStyle name="S5 26" xfId="6666"/>
    <cellStyle name="S5 26 2" xfId="6667"/>
    <cellStyle name="S5 27" xfId="6668"/>
    <cellStyle name="S5 27 2" xfId="6669"/>
    <cellStyle name="S5 28" xfId="6670"/>
    <cellStyle name="S5 28 2" xfId="6671"/>
    <cellStyle name="S5 29" xfId="6672"/>
    <cellStyle name="S5 29 2" xfId="6673"/>
    <cellStyle name="S5 3" xfId="6674"/>
    <cellStyle name="S5 3 2" xfId="6675"/>
    <cellStyle name="S5 3 3" xfId="6676"/>
    <cellStyle name="S5 30" xfId="6677"/>
    <cellStyle name="S5 30 2" xfId="6678"/>
    <cellStyle name="S5 31" xfId="6679"/>
    <cellStyle name="S5 31 2" xfId="6680"/>
    <cellStyle name="S5 32" xfId="6681"/>
    <cellStyle name="S5 32 2" xfId="6682"/>
    <cellStyle name="S5 33" xfId="6683"/>
    <cellStyle name="S5 33 2" xfId="6684"/>
    <cellStyle name="S5 34" xfId="6685"/>
    <cellStyle name="S5 34 2" xfId="6686"/>
    <cellStyle name="S5 35" xfId="6687"/>
    <cellStyle name="S5 35 2" xfId="6688"/>
    <cellStyle name="S5 36" xfId="6689"/>
    <cellStyle name="S5 36 2" xfId="6690"/>
    <cellStyle name="S5 37" xfId="6691"/>
    <cellStyle name="S5 37 2" xfId="6692"/>
    <cellStyle name="S5 38" xfId="6693"/>
    <cellStyle name="S5 38 2" xfId="6694"/>
    <cellStyle name="S5 39" xfId="6695"/>
    <cellStyle name="S5 39 2" xfId="6696"/>
    <cellStyle name="S5 4" xfId="6697"/>
    <cellStyle name="S5 4 2" xfId="6698"/>
    <cellStyle name="S5 4 3" xfId="6699"/>
    <cellStyle name="S5 40" xfId="6700"/>
    <cellStyle name="S5 40 2" xfId="6701"/>
    <cellStyle name="S5 41" xfId="6702"/>
    <cellStyle name="S5 41 2" xfId="6703"/>
    <cellStyle name="S5 42" xfId="6704"/>
    <cellStyle name="S5 42 2" xfId="6705"/>
    <cellStyle name="S5 43" xfId="6706"/>
    <cellStyle name="S5 43 2" xfId="6707"/>
    <cellStyle name="S5 44" xfId="6708"/>
    <cellStyle name="S5 44 2" xfId="6709"/>
    <cellStyle name="S5 45" xfId="6710"/>
    <cellStyle name="S5 45 2" xfId="6711"/>
    <cellStyle name="S5 46" xfId="6712"/>
    <cellStyle name="S5 46 2" xfId="6713"/>
    <cellStyle name="S5 47" xfId="6714"/>
    <cellStyle name="S5 47 2" xfId="6715"/>
    <cellStyle name="S5 48" xfId="6716"/>
    <cellStyle name="S5 48 2" xfId="6717"/>
    <cellStyle name="S5 49" xfId="6718"/>
    <cellStyle name="S5 49 2" xfId="6719"/>
    <cellStyle name="S5 5" xfId="6720"/>
    <cellStyle name="S5 5 2" xfId="6721"/>
    <cellStyle name="S5 50" xfId="6722"/>
    <cellStyle name="S5 50 2" xfId="6723"/>
    <cellStyle name="S5 51" xfId="6724"/>
    <cellStyle name="S5 51 2" xfId="6725"/>
    <cellStyle name="S5 52" xfId="6726"/>
    <cellStyle name="S5 52 2" xfId="6727"/>
    <cellStyle name="S5 53" xfId="6728"/>
    <cellStyle name="S5 53 2" xfId="6729"/>
    <cellStyle name="S5 54" xfId="6730"/>
    <cellStyle name="S5 54 2" xfId="6731"/>
    <cellStyle name="S5 55" xfId="6732"/>
    <cellStyle name="S5 55 2" xfId="6733"/>
    <cellStyle name="S5 56" xfId="6734"/>
    <cellStyle name="S5 56 2" xfId="6735"/>
    <cellStyle name="S5 57" xfId="6736"/>
    <cellStyle name="S5 57 2" xfId="6737"/>
    <cellStyle name="S5 58" xfId="6738"/>
    <cellStyle name="S5 58 2" xfId="6739"/>
    <cellStyle name="S5 59" xfId="6740"/>
    <cellStyle name="S5 59 2" xfId="6741"/>
    <cellStyle name="S5 6" xfId="6742"/>
    <cellStyle name="S5 6 2" xfId="6743"/>
    <cellStyle name="S5 60" xfId="6744"/>
    <cellStyle name="S5 60 2" xfId="6745"/>
    <cellStyle name="S5 61" xfId="6746"/>
    <cellStyle name="S5 61 2" xfId="6747"/>
    <cellStyle name="S5 62" xfId="6748"/>
    <cellStyle name="S5 62 2" xfId="6749"/>
    <cellStyle name="S5 63" xfId="6750"/>
    <cellStyle name="S5 63 2" xfId="6751"/>
    <cellStyle name="S5 64" xfId="6752"/>
    <cellStyle name="S5 64 2" xfId="6753"/>
    <cellStyle name="S5 65" xfId="6754"/>
    <cellStyle name="S5 65 2" xfId="6755"/>
    <cellStyle name="S5 66" xfId="6756"/>
    <cellStyle name="S5 66 2" xfId="6757"/>
    <cellStyle name="S5 67" xfId="6758"/>
    <cellStyle name="S5 67 2" xfId="6759"/>
    <cellStyle name="S5 68" xfId="6760"/>
    <cellStyle name="S5 68 2" xfId="6761"/>
    <cellStyle name="S5 69" xfId="6762"/>
    <cellStyle name="S5 69 2" xfId="6763"/>
    <cellStyle name="S5 7" xfId="6764"/>
    <cellStyle name="S5 7 2" xfId="6765"/>
    <cellStyle name="S5 70" xfId="6766"/>
    <cellStyle name="S5 70 2" xfId="6767"/>
    <cellStyle name="S5 71" xfId="6768"/>
    <cellStyle name="S5 71 2" xfId="6769"/>
    <cellStyle name="S5 72" xfId="6770"/>
    <cellStyle name="S5 72 2" xfId="6771"/>
    <cellStyle name="S5 73" xfId="6772"/>
    <cellStyle name="S5 73 2" xfId="6773"/>
    <cellStyle name="S5 74" xfId="6774"/>
    <cellStyle name="S5 74 2" xfId="6775"/>
    <cellStyle name="S5 75" xfId="6776"/>
    <cellStyle name="S5 75 2" xfId="6777"/>
    <cellStyle name="S5 76" xfId="6778"/>
    <cellStyle name="S5 76 2" xfId="6779"/>
    <cellStyle name="S5 77" xfId="6780"/>
    <cellStyle name="S5 77 2" xfId="6781"/>
    <cellStyle name="S5 78" xfId="6782"/>
    <cellStyle name="S5 78 2" xfId="6783"/>
    <cellStyle name="S5 79" xfId="6784"/>
    <cellStyle name="S5 79 2" xfId="6785"/>
    <cellStyle name="S5 8" xfId="6786"/>
    <cellStyle name="S5 8 2" xfId="6787"/>
    <cellStyle name="S5 80" xfId="6788"/>
    <cellStyle name="S5 80 2" xfId="6789"/>
    <cellStyle name="S5 81" xfId="6790"/>
    <cellStyle name="S5 81 2" xfId="6791"/>
    <cellStyle name="S5 82" xfId="6792"/>
    <cellStyle name="S5 82 2" xfId="6793"/>
    <cellStyle name="S5 83" xfId="6794"/>
    <cellStyle name="S5 83 2" xfId="6795"/>
    <cellStyle name="S5 84" xfId="6796"/>
    <cellStyle name="S5 84 2" xfId="6797"/>
    <cellStyle name="S5 85" xfId="6798"/>
    <cellStyle name="S5 85 2" xfId="6799"/>
    <cellStyle name="S5 86" xfId="6800"/>
    <cellStyle name="S5 86 2" xfId="6801"/>
    <cellStyle name="S5 87" xfId="6802"/>
    <cellStyle name="S5 87 2" xfId="6803"/>
    <cellStyle name="S5 88" xfId="6804"/>
    <cellStyle name="S5 88 2" xfId="6805"/>
    <cellStyle name="S5 89" xfId="6806"/>
    <cellStyle name="S5 89 2" xfId="6807"/>
    <cellStyle name="S5 9" xfId="6808"/>
    <cellStyle name="S5 9 2" xfId="6809"/>
    <cellStyle name="S5 90" xfId="6810"/>
    <cellStyle name="S5 90 2" xfId="6811"/>
    <cellStyle name="S5 91" xfId="6812"/>
    <cellStyle name="S5 91 2" xfId="6813"/>
    <cellStyle name="S5 92" xfId="6814"/>
    <cellStyle name="S5 92 2" xfId="6815"/>
    <cellStyle name="S5 93" xfId="6816"/>
    <cellStyle name="S5 93 2" xfId="6817"/>
    <cellStyle name="S5 94" xfId="6818"/>
    <cellStyle name="S5 94 2" xfId="6819"/>
    <cellStyle name="S5 95" xfId="6820"/>
    <cellStyle name="S5 95 2" xfId="6821"/>
    <cellStyle name="S5 96" xfId="6822"/>
    <cellStyle name="S5 96 2" xfId="6823"/>
    <cellStyle name="S5 97" xfId="6824"/>
    <cellStyle name="S5 97 2" xfId="6825"/>
    <cellStyle name="S5 98" xfId="6826"/>
    <cellStyle name="S5 98 2" xfId="6827"/>
    <cellStyle name="S5 99" xfId="6828"/>
    <cellStyle name="S5 99 2" xfId="6829"/>
    <cellStyle name="S5_20.06.2013 - имущество г. Ташкента" xfId="6830"/>
    <cellStyle name="S6" xfId="6831"/>
    <cellStyle name="S6 10" xfId="6832"/>
    <cellStyle name="S6 10 2" xfId="6833"/>
    <cellStyle name="S6 100" xfId="6834"/>
    <cellStyle name="S6 100 2" xfId="6835"/>
    <cellStyle name="S6 101" xfId="6836"/>
    <cellStyle name="S6 101 2" xfId="6837"/>
    <cellStyle name="S6 102" xfId="6838"/>
    <cellStyle name="S6 102 2" xfId="6839"/>
    <cellStyle name="S6 103" xfId="6840"/>
    <cellStyle name="S6 103 2" xfId="6841"/>
    <cellStyle name="S6 104" xfId="6842"/>
    <cellStyle name="S6 104 2" xfId="6843"/>
    <cellStyle name="S6 105" xfId="6844"/>
    <cellStyle name="S6 105 2" xfId="6845"/>
    <cellStyle name="S6 106" xfId="6846"/>
    <cellStyle name="S6 106 2" xfId="6847"/>
    <cellStyle name="S6 107" xfId="6848"/>
    <cellStyle name="S6 107 2" xfId="6849"/>
    <cellStyle name="S6 108" xfId="6850"/>
    <cellStyle name="S6 108 2" xfId="6851"/>
    <cellStyle name="S6 109" xfId="6852"/>
    <cellStyle name="S6 109 2" xfId="6853"/>
    <cellStyle name="S6 11" xfId="6854"/>
    <cellStyle name="S6 11 2" xfId="6855"/>
    <cellStyle name="S6 110" xfId="6856"/>
    <cellStyle name="S6 110 2" xfId="6857"/>
    <cellStyle name="S6 111" xfId="6858"/>
    <cellStyle name="S6 111 2" xfId="6859"/>
    <cellStyle name="S6 112" xfId="6860"/>
    <cellStyle name="S6 112 2" xfId="6861"/>
    <cellStyle name="S6 113" xfId="6862"/>
    <cellStyle name="S6 113 2" xfId="6863"/>
    <cellStyle name="S6 114" xfId="6864"/>
    <cellStyle name="S6 114 2" xfId="6865"/>
    <cellStyle name="S6 115" xfId="6866"/>
    <cellStyle name="S6 115 2" xfId="6867"/>
    <cellStyle name="S6 116" xfId="6868"/>
    <cellStyle name="S6 116 2" xfId="6869"/>
    <cellStyle name="S6 117" xfId="6870"/>
    <cellStyle name="S6 117 2" xfId="6871"/>
    <cellStyle name="S6 118" xfId="6872"/>
    <cellStyle name="S6 118 2" xfId="6873"/>
    <cellStyle name="S6 119" xfId="6874"/>
    <cellStyle name="S6 119 2" xfId="6875"/>
    <cellStyle name="S6 12" xfId="6876"/>
    <cellStyle name="S6 12 2" xfId="6877"/>
    <cellStyle name="S6 120" xfId="6878"/>
    <cellStyle name="S6 120 2" xfId="6879"/>
    <cellStyle name="S6 121" xfId="6880"/>
    <cellStyle name="S6 121 2" xfId="6881"/>
    <cellStyle name="S6 122" xfId="6882"/>
    <cellStyle name="S6 122 2" xfId="6883"/>
    <cellStyle name="S6 123" xfId="6884"/>
    <cellStyle name="S6 123 2" xfId="6885"/>
    <cellStyle name="S6 124" xfId="6886"/>
    <cellStyle name="S6 124 2" xfId="6887"/>
    <cellStyle name="S6 125" xfId="6888"/>
    <cellStyle name="S6 125 2" xfId="6889"/>
    <cellStyle name="S6 126" xfId="6890"/>
    <cellStyle name="S6 126 2" xfId="6891"/>
    <cellStyle name="S6 127" xfId="6892"/>
    <cellStyle name="S6 127 2" xfId="6893"/>
    <cellStyle name="S6 128" xfId="6894"/>
    <cellStyle name="S6 128 2" xfId="6895"/>
    <cellStyle name="S6 129" xfId="6896"/>
    <cellStyle name="S6 129 2" xfId="6897"/>
    <cellStyle name="S6 13" xfId="6898"/>
    <cellStyle name="S6 13 2" xfId="6899"/>
    <cellStyle name="S6 130" xfId="6900"/>
    <cellStyle name="S6 130 2" xfId="6901"/>
    <cellStyle name="S6 131" xfId="6902"/>
    <cellStyle name="S6 131 2" xfId="6903"/>
    <cellStyle name="S6 132" xfId="6904"/>
    <cellStyle name="S6 132 2" xfId="6905"/>
    <cellStyle name="S6 133" xfId="6906"/>
    <cellStyle name="S6 133 2" xfId="6907"/>
    <cellStyle name="S6 134" xfId="6908"/>
    <cellStyle name="S6 134 2" xfId="6909"/>
    <cellStyle name="S6 135" xfId="6910"/>
    <cellStyle name="S6 135 2" xfId="6911"/>
    <cellStyle name="S6 136" xfId="6912"/>
    <cellStyle name="S6 136 2" xfId="6913"/>
    <cellStyle name="S6 137" xfId="6914"/>
    <cellStyle name="S6 137 2" xfId="6915"/>
    <cellStyle name="S6 138" xfId="6916"/>
    <cellStyle name="S6 138 2" xfId="6917"/>
    <cellStyle name="S6 139" xfId="6918"/>
    <cellStyle name="S6 139 2" xfId="6919"/>
    <cellStyle name="S6 14" xfId="6920"/>
    <cellStyle name="S6 14 2" xfId="6921"/>
    <cellStyle name="S6 140" xfId="6922"/>
    <cellStyle name="S6 140 2" xfId="6923"/>
    <cellStyle name="S6 141" xfId="6924"/>
    <cellStyle name="S6 141 2" xfId="6925"/>
    <cellStyle name="S6 142" xfId="6926"/>
    <cellStyle name="S6 142 2" xfId="6927"/>
    <cellStyle name="S6 143" xfId="6928"/>
    <cellStyle name="S6 143 2" xfId="6929"/>
    <cellStyle name="S6 144" xfId="6930"/>
    <cellStyle name="S6 144 2" xfId="6931"/>
    <cellStyle name="S6 145" xfId="6932"/>
    <cellStyle name="S6 145 2" xfId="6933"/>
    <cellStyle name="S6 146" xfId="6934"/>
    <cellStyle name="S6 146 2" xfId="6935"/>
    <cellStyle name="S6 147" xfId="6936"/>
    <cellStyle name="S6 147 2" xfId="6937"/>
    <cellStyle name="S6 148" xfId="6938"/>
    <cellStyle name="S6 148 2" xfId="6939"/>
    <cellStyle name="S6 149" xfId="6940"/>
    <cellStyle name="S6 149 2" xfId="6941"/>
    <cellStyle name="S6 15" xfId="6942"/>
    <cellStyle name="S6 15 2" xfId="6943"/>
    <cellStyle name="S6 150" xfId="6944"/>
    <cellStyle name="S6 150 2" xfId="6945"/>
    <cellStyle name="S6 151" xfId="6946"/>
    <cellStyle name="S6 151 2" xfId="6947"/>
    <cellStyle name="S6 152" xfId="6948"/>
    <cellStyle name="S6 152 2" xfId="6949"/>
    <cellStyle name="S6 153" xfId="6950"/>
    <cellStyle name="S6 153 2" xfId="6951"/>
    <cellStyle name="S6 154" xfId="6952"/>
    <cellStyle name="S6 154 2" xfId="6953"/>
    <cellStyle name="S6 155" xfId="6954"/>
    <cellStyle name="S6 155 2" xfId="6955"/>
    <cellStyle name="S6 156" xfId="6956"/>
    <cellStyle name="S6 156 2" xfId="6957"/>
    <cellStyle name="S6 157" xfId="6958"/>
    <cellStyle name="S6 157 2" xfId="6959"/>
    <cellStyle name="S6 158" xfId="6960"/>
    <cellStyle name="S6 158 2" xfId="6961"/>
    <cellStyle name="S6 159" xfId="6962"/>
    <cellStyle name="S6 159 2" xfId="6963"/>
    <cellStyle name="S6 16" xfId="6964"/>
    <cellStyle name="S6 16 2" xfId="6965"/>
    <cellStyle name="S6 160" xfId="6966"/>
    <cellStyle name="S6 160 2" xfId="6967"/>
    <cellStyle name="S6 161" xfId="6968"/>
    <cellStyle name="S6 161 2" xfId="6969"/>
    <cellStyle name="S6 162" xfId="6970"/>
    <cellStyle name="S6 162 2" xfId="6971"/>
    <cellStyle name="S6 163" xfId="6972"/>
    <cellStyle name="S6 163 2" xfId="6973"/>
    <cellStyle name="S6 164" xfId="6974"/>
    <cellStyle name="S6 164 2" xfId="6975"/>
    <cellStyle name="S6 165" xfId="6976"/>
    <cellStyle name="S6 165 2" xfId="6977"/>
    <cellStyle name="S6 166" xfId="6978"/>
    <cellStyle name="S6 166 2" xfId="6979"/>
    <cellStyle name="S6 167" xfId="6980"/>
    <cellStyle name="S6 167 2" xfId="6981"/>
    <cellStyle name="S6 168" xfId="6982"/>
    <cellStyle name="S6 168 2" xfId="6983"/>
    <cellStyle name="S6 169" xfId="6984"/>
    <cellStyle name="S6 169 2" xfId="6985"/>
    <cellStyle name="S6 17" xfId="6986"/>
    <cellStyle name="S6 17 2" xfId="6987"/>
    <cellStyle name="S6 170" xfId="6988"/>
    <cellStyle name="S6 170 2" xfId="6989"/>
    <cellStyle name="S6 171" xfId="6990"/>
    <cellStyle name="S6 171 2" xfId="6991"/>
    <cellStyle name="S6 172" xfId="6992"/>
    <cellStyle name="S6 172 2" xfId="6993"/>
    <cellStyle name="S6 173" xfId="6994"/>
    <cellStyle name="S6 173 2" xfId="6995"/>
    <cellStyle name="S6 174" xfId="6996"/>
    <cellStyle name="S6 174 2" xfId="6997"/>
    <cellStyle name="S6 175" xfId="6998"/>
    <cellStyle name="S6 175 2" xfId="6999"/>
    <cellStyle name="S6 176" xfId="7000"/>
    <cellStyle name="S6 176 2" xfId="7001"/>
    <cellStyle name="S6 177" xfId="7002"/>
    <cellStyle name="S6 177 2" xfId="7003"/>
    <cellStyle name="S6 178" xfId="7004"/>
    <cellStyle name="S6 178 2" xfId="7005"/>
    <cellStyle name="S6 179" xfId="7006"/>
    <cellStyle name="S6 179 2" xfId="7007"/>
    <cellStyle name="S6 18" xfId="7008"/>
    <cellStyle name="S6 18 2" xfId="7009"/>
    <cellStyle name="S6 180" xfId="7010"/>
    <cellStyle name="S6 180 2" xfId="7011"/>
    <cellStyle name="S6 181" xfId="7012"/>
    <cellStyle name="S6 181 2" xfId="7013"/>
    <cellStyle name="S6 182" xfId="7014"/>
    <cellStyle name="S6 182 2" xfId="7015"/>
    <cellStyle name="S6 183" xfId="7016"/>
    <cellStyle name="S6 183 2" xfId="7017"/>
    <cellStyle name="S6 184" xfId="7018"/>
    <cellStyle name="S6 184 2" xfId="7019"/>
    <cellStyle name="S6 185" xfId="7020"/>
    <cellStyle name="S6 185 2" xfId="7021"/>
    <cellStyle name="S6 186" xfId="7022"/>
    <cellStyle name="S6 186 2" xfId="7023"/>
    <cellStyle name="S6 187" xfId="7024"/>
    <cellStyle name="S6 187 2" xfId="7025"/>
    <cellStyle name="S6 188" xfId="7026"/>
    <cellStyle name="S6 188 2" xfId="7027"/>
    <cellStyle name="S6 189" xfId="7028"/>
    <cellStyle name="S6 189 2" xfId="7029"/>
    <cellStyle name="S6 19" xfId="7030"/>
    <cellStyle name="S6 19 2" xfId="7031"/>
    <cellStyle name="S6 190" xfId="7032"/>
    <cellStyle name="S6 190 2" xfId="7033"/>
    <cellStyle name="S6 191" xfId="7034"/>
    <cellStyle name="S6 191 2" xfId="7035"/>
    <cellStyle name="S6 192" xfId="7036"/>
    <cellStyle name="S6 192 2" xfId="7037"/>
    <cellStyle name="S6 193" xfId="7038"/>
    <cellStyle name="S6 193 2" xfId="7039"/>
    <cellStyle name="S6 194" xfId="7040"/>
    <cellStyle name="S6 194 2" xfId="7041"/>
    <cellStyle name="S6 195" xfId="7042"/>
    <cellStyle name="S6 195 2" xfId="7043"/>
    <cellStyle name="S6 196" xfId="7044"/>
    <cellStyle name="S6 196 2" xfId="7045"/>
    <cellStyle name="S6 197" xfId="7046"/>
    <cellStyle name="S6 197 2" xfId="7047"/>
    <cellStyle name="S6 198" xfId="7048"/>
    <cellStyle name="S6 198 2" xfId="7049"/>
    <cellStyle name="S6 199" xfId="7050"/>
    <cellStyle name="S6 199 2" xfId="7051"/>
    <cellStyle name="S6 2" xfId="7052"/>
    <cellStyle name="S6 2 10" xfId="7053"/>
    <cellStyle name="S6 2 2" xfId="7054"/>
    <cellStyle name="S6 2 2 10" xfId="7055"/>
    <cellStyle name="S6 2 2 2" xfId="7056"/>
    <cellStyle name="S6 2 2 2 2" xfId="7057"/>
    <cellStyle name="S6 2 2 2 2 2" xfId="7058"/>
    <cellStyle name="S6 2 2 2 2 2 2" xfId="7059"/>
    <cellStyle name="S6 2 2 2 2 2 2 2" xfId="7060"/>
    <cellStyle name="S6 2 2 2 2 2 2 2 2" xfId="7061"/>
    <cellStyle name="S6 2 2 2 2 2 2 2 2 2" xfId="7062"/>
    <cellStyle name="S6 2 2 2 2 2 2 2 2 2 2" xfId="7063"/>
    <cellStyle name="S6 2 2 2 2 2 2 2 2 2 2 2" xfId="7064"/>
    <cellStyle name="S6 2 2 2 2 2 2 2 2 3" xfId="7065"/>
    <cellStyle name="S6 2 2 2 2 2 2 2 2 4" xfId="7066"/>
    <cellStyle name="S6 2 2 2 2 2 2 2 2 5" xfId="7067"/>
    <cellStyle name="S6 2 2 2 2 2 2 2 3" xfId="7068"/>
    <cellStyle name="S6 2 2 2 2 2 2 2 4" xfId="7069"/>
    <cellStyle name="S6 2 2 2 2 2 2 2 5" xfId="7070"/>
    <cellStyle name="S6 2 2 2 2 2 2 2 6" xfId="7071"/>
    <cellStyle name="S6 2 2 2 2 2 2 3" xfId="7072"/>
    <cellStyle name="S6 2 2 2 2 2 2 4" xfId="7073"/>
    <cellStyle name="S6 2 2 2 2 2 2 5" xfId="7074"/>
    <cellStyle name="S6 2 2 2 2 2 2 6" xfId="7075"/>
    <cellStyle name="S6 2 2 2 2 2 2 7" xfId="7076"/>
    <cellStyle name="S6 2 2 2 2 2 3" xfId="7077"/>
    <cellStyle name="S6 2 2 2 2 2 4" xfId="7078"/>
    <cellStyle name="S6 2 2 2 2 2 5" xfId="7079"/>
    <cellStyle name="S6 2 2 2 2 2 6" xfId="7080"/>
    <cellStyle name="S6 2 2 2 2 2 7" xfId="7081"/>
    <cellStyle name="S6 2 2 2 2 2 8" xfId="7082"/>
    <cellStyle name="S6 2 2 2 2 3" xfId="7083"/>
    <cellStyle name="S6 2 2 2 2 3 2" xfId="7084"/>
    <cellStyle name="S6 2 2 2 2 3 2 2" xfId="7085"/>
    <cellStyle name="S6 2 2 2 2 3 2 2 2" xfId="7086"/>
    <cellStyle name="S6 2 2 2 2 3 3" xfId="7087"/>
    <cellStyle name="S6 2 2 2 2 3 4" xfId="7088"/>
    <cellStyle name="S6 2 2 2 2 4" xfId="7089"/>
    <cellStyle name="S6 2 2 2 2 5" xfId="7090"/>
    <cellStyle name="S6 2 2 2 2 6" xfId="7091"/>
    <cellStyle name="S6 2 2 2 2 7" xfId="7092"/>
    <cellStyle name="S6 2 2 2 2 8" xfId="7093"/>
    <cellStyle name="S6 2 2 2 3" xfId="7094"/>
    <cellStyle name="S6 2 2 2 3 2" xfId="7095"/>
    <cellStyle name="S6 2 2 2 3 2 2" xfId="7096"/>
    <cellStyle name="S6 2 2 2 3 2 2 2" xfId="7097"/>
    <cellStyle name="S6 2 2 2 3 3" xfId="7098"/>
    <cellStyle name="S6 2 2 2 3 4" xfId="7099"/>
    <cellStyle name="S6 2 2 2 4" xfId="7100"/>
    <cellStyle name="S6 2 2 2 5" xfId="7101"/>
    <cellStyle name="S6 2 2 2 6" xfId="7102"/>
    <cellStyle name="S6 2 2 2 7" xfId="7103"/>
    <cellStyle name="S6 2 2 2 8" xfId="7104"/>
    <cellStyle name="S6 2 2 3" xfId="7105"/>
    <cellStyle name="S6 2 2 3 2" xfId="7106"/>
    <cellStyle name="S6 2 2 4" xfId="7107"/>
    <cellStyle name="S6 2 2 4 2" xfId="7108"/>
    <cellStyle name="S6 2 2 5" xfId="7109"/>
    <cellStyle name="S6 2 2 5 2" xfId="7110"/>
    <cellStyle name="S6 2 2 5 2 2" xfId="7111"/>
    <cellStyle name="S6 2 2 5 2 2 2" xfId="7112"/>
    <cellStyle name="S6 2 2 5 3" xfId="7113"/>
    <cellStyle name="S6 2 2 6" xfId="7114"/>
    <cellStyle name="S6 2 2 7" xfId="7115"/>
    <cellStyle name="S6 2 2 8" xfId="7116"/>
    <cellStyle name="S6 2 2 9" xfId="7117"/>
    <cellStyle name="S6 2 3" xfId="7118"/>
    <cellStyle name="S6 2 3 2" xfId="7119"/>
    <cellStyle name="S6 2 4" xfId="7120"/>
    <cellStyle name="S6 2 4 2" xfId="7121"/>
    <cellStyle name="S6 2 5" xfId="7122"/>
    <cellStyle name="S6 2 5 2" xfId="7123"/>
    <cellStyle name="S6 2 5 2 2" xfId="7124"/>
    <cellStyle name="S6 2 5 2 2 2" xfId="7125"/>
    <cellStyle name="S6 2 5 3" xfId="7126"/>
    <cellStyle name="S6 2 6" xfId="7127"/>
    <cellStyle name="S6 2 7" xfId="7128"/>
    <cellStyle name="S6 2 8" xfId="7129"/>
    <cellStyle name="S6 2 9" xfId="7130"/>
    <cellStyle name="S6 2_Totals_06_08_2010" xfId="7131"/>
    <cellStyle name="S6 20" xfId="7132"/>
    <cellStyle name="S6 20 2" xfId="7133"/>
    <cellStyle name="S6 200" xfId="7134"/>
    <cellStyle name="S6 200 2" xfId="7135"/>
    <cellStyle name="S6 201" xfId="7136"/>
    <cellStyle name="S6 201 2" xfId="7137"/>
    <cellStyle name="S6 202" xfId="7138"/>
    <cellStyle name="S6 202 2" xfId="7139"/>
    <cellStyle name="S6 203" xfId="7140"/>
    <cellStyle name="S6 203 2" xfId="7141"/>
    <cellStyle name="S6 204" xfId="7142"/>
    <cellStyle name="S6 204 2" xfId="7143"/>
    <cellStyle name="S6 205" xfId="7144"/>
    <cellStyle name="S6 205 2" xfId="7145"/>
    <cellStyle name="S6 206" xfId="7146"/>
    <cellStyle name="S6 206 2" xfId="7147"/>
    <cellStyle name="S6 207" xfId="7148"/>
    <cellStyle name="S6 207 2" xfId="7149"/>
    <cellStyle name="S6 208" xfId="7150"/>
    <cellStyle name="S6 208 2" xfId="7151"/>
    <cellStyle name="S6 209" xfId="7152"/>
    <cellStyle name="S6 209 2" xfId="7153"/>
    <cellStyle name="S6 21" xfId="7154"/>
    <cellStyle name="S6 21 2" xfId="7155"/>
    <cellStyle name="S6 210" xfId="7156"/>
    <cellStyle name="S6 210 2" xfId="7157"/>
    <cellStyle name="S6 211" xfId="7158"/>
    <cellStyle name="S6 211 2" xfId="7159"/>
    <cellStyle name="S6 212" xfId="7160"/>
    <cellStyle name="S6 212 2" xfId="7161"/>
    <cellStyle name="S6 213" xfId="7162"/>
    <cellStyle name="S6 213 2" xfId="7163"/>
    <cellStyle name="S6 214" xfId="7164"/>
    <cellStyle name="S6 214 2" xfId="7165"/>
    <cellStyle name="S6 215" xfId="7166"/>
    <cellStyle name="S6 215 2" xfId="7167"/>
    <cellStyle name="S6 216" xfId="7168"/>
    <cellStyle name="S6 216 2" xfId="7169"/>
    <cellStyle name="S6 217" xfId="7170"/>
    <cellStyle name="S6 217 2" xfId="7171"/>
    <cellStyle name="S6 217 2 2" xfId="7172"/>
    <cellStyle name="S6 217 2 2 2" xfId="7173"/>
    <cellStyle name="S6 217 3" xfId="7174"/>
    <cellStyle name="S6 217 4" xfId="7175"/>
    <cellStyle name="S6 218" xfId="7176"/>
    <cellStyle name="S6 218 2" xfId="7177"/>
    <cellStyle name="S6 219" xfId="7178"/>
    <cellStyle name="S6 219 2" xfId="7179"/>
    <cellStyle name="S6 22" xfId="7180"/>
    <cellStyle name="S6 22 2" xfId="7181"/>
    <cellStyle name="S6 220" xfId="7182"/>
    <cellStyle name="S6 220 2" xfId="7183"/>
    <cellStyle name="S6 221" xfId="7184"/>
    <cellStyle name="S6 221 2" xfId="7185"/>
    <cellStyle name="S6 222" xfId="7186"/>
    <cellStyle name="S6 222 2" xfId="7187"/>
    <cellStyle name="S6 223" xfId="7188"/>
    <cellStyle name="S6 223 2" xfId="7189"/>
    <cellStyle name="S6 224" xfId="7190"/>
    <cellStyle name="S6 224 2" xfId="7191"/>
    <cellStyle name="S6 225" xfId="7192"/>
    <cellStyle name="S6 225 2" xfId="7193"/>
    <cellStyle name="S6 226" xfId="7194"/>
    <cellStyle name="S6 226 2" xfId="7195"/>
    <cellStyle name="S6 227" xfId="7196"/>
    <cellStyle name="S6 227 2" xfId="7197"/>
    <cellStyle name="S6 228" xfId="7198"/>
    <cellStyle name="S6 229" xfId="7199"/>
    <cellStyle name="S6 23" xfId="7200"/>
    <cellStyle name="S6 23 2" xfId="7201"/>
    <cellStyle name="S6 230" xfId="7202"/>
    <cellStyle name="S6 231" xfId="7203"/>
    <cellStyle name="S6 232" xfId="7204"/>
    <cellStyle name="S6 233" xfId="7205"/>
    <cellStyle name="S6 234" xfId="7206"/>
    <cellStyle name="S6 235" xfId="7207"/>
    <cellStyle name="S6 236" xfId="7208"/>
    <cellStyle name="S6 237" xfId="7209"/>
    <cellStyle name="S6 238" xfId="7210"/>
    <cellStyle name="S6 239" xfId="7211"/>
    <cellStyle name="S6 24" xfId="7212"/>
    <cellStyle name="S6 24 2" xfId="7213"/>
    <cellStyle name="S6 240" xfId="7214"/>
    <cellStyle name="S6 241" xfId="7215"/>
    <cellStyle name="S6 242" xfId="7216"/>
    <cellStyle name="S6 243" xfId="7217"/>
    <cellStyle name="S6 244" xfId="7218"/>
    <cellStyle name="S6 245" xfId="7219"/>
    <cellStyle name="S6 246" xfId="7220"/>
    <cellStyle name="S6 247" xfId="7221"/>
    <cellStyle name="S6 248" xfId="7222"/>
    <cellStyle name="S6 249" xfId="7223"/>
    <cellStyle name="S6 25" xfId="7224"/>
    <cellStyle name="S6 25 2" xfId="7225"/>
    <cellStyle name="S6 250" xfId="7226"/>
    <cellStyle name="S6 251" xfId="7227"/>
    <cellStyle name="S6 252" xfId="7228"/>
    <cellStyle name="S6 253" xfId="7229"/>
    <cellStyle name="S6 254" xfId="7230"/>
    <cellStyle name="S6 255" xfId="7231"/>
    <cellStyle name="S6 256" xfId="7232"/>
    <cellStyle name="S6 26" xfId="7233"/>
    <cellStyle name="S6 26 2" xfId="7234"/>
    <cellStyle name="S6 27" xfId="7235"/>
    <cellStyle name="S6 27 2" xfId="7236"/>
    <cellStyle name="S6 28" xfId="7237"/>
    <cellStyle name="S6 28 2" xfId="7238"/>
    <cellStyle name="S6 29" xfId="7239"/>
    <cellStyle name="S6 29 2" xfId="7240"/>
    <cellStyle name="S6 3" xfId="7241"/>
    <cellStyle name="S6 3 2" xfId="7242"/>
    <cellStyle name="S6 3 3" xfId="7243"/>
    <cellStyle name="S6 30" xfId="7244"/>
    <cellStyle name="S6 30 2" xfId="7245"/>
    <cellStyle name="S6 31" xfId="7246"/>
    <cellStyle name="S6 31 2" xfId="7247"/>
    <cellStyle name="S6 32" xfId="7248"/>
    <cellStyle name="S6 32 2" xfId="7249"/>
    <cellStyle name="S6 33" xfId="7250"/>
    <cellStyle name="S6 33 2" xfId="7251"/>
    <cellStyle name="S6 34" xfId="7252"/>
    <cellStyle name="S6 34 2" xfId="7253"/>
    <cellStyle name="S6 35" xfId="7254"/>
    <cellStyle name="S6 35 2" xfId="7255"/>
    <cellStyle name="S6 36" xfId="7256"/>
    <cellStyle name="S6 36 2" xfId="7257"/>
    <cellStyle name="S6 37" xfId="7258"/>
    <cellStyle name="S6 37 2" xfId="7259"/>
    <cellStyle name="S6 38" xfId="7260"/>
    <cellStyle name="S6 38 2" xfId="7261"/>
    <cellStyle name="S6 39" xfId="7262"/>
    <cellStyle name="S6 39 2" xfId="7263"/>
    <cellStyle name="S6 4" xfId="7264"/>
    <cellStyle name="S6 4 2" xfId="7265"/>
    <cellStyle name="S6 4 3" xfId="7266"/>
    <cellStyle name="S6 40" xfId="7267"/>
    <cellStyle name="S6 40 2" xfId="7268"/>
    <cellStyle name="S6 41" xfId="7269"/>
    <cellStyle name="S6 41 2" xfId="7270"/>
    <cellStyle name="S6 42" xfId="7271"/>
    <cellStyle name="S6 42 2" xfId="7272"/>
    <cellStyle name="S6 43" xfId="7273"/>
    <cellStyle name="S6 43 2" xfId="7274"/>
    <cellStyle name="S6 44" xfId="7275"/>
    <cellStyle name="S6 44 2" xfId="7276"/>
    <cellStyle name="S6 45" xfId="7277"/>
    <cellStyle name="S6 45 2" xfId="7278"/>
    <cellStyle name="S6 46" xfId="7279"/>
    <cellStyle name="S6 46 2" xfId="7280"/>
    <cellStyle name="S6 47" xfId="7281"/>
    <cellStyle name="S6 47 2" xfId="7282"/>
    <cellStyle name="S6 48" xfId="7283"/>
    <cellStyle name="S6 48 2" xfId="7284"/>
    <cellStyle name="S6 49" xfId="7285"/>
    <cellStyle name="S6 49 2" xfId="7286"/>
    <cellStyle name="S6 5" xfId="7287"/>
    <cellStyle name="S6 5 2" xfId="7288"/>
    <cellStyle name="S6 50" xfId="7289"/>
    <cellStyle name="S6 50 2" xfId="7290"/>
    <cellStyle name="S6 51" xfId="7291"/>
    <cellStyle name="S6 51 2" xfId="7292"/>
    <cellStyle name="S6 52" xfId="7293"/>
    <cellStyle name="S6 52 2" xfId="7294"/>
    <cellStyle name="S6 53" xfId="7295"/>
    <cellStyle name="S6 53 2" xfId="7296"/>
    <cellStyle name="S6 54" xfId="7297"/>
    <cellStyle name="S6 54 2" xfId="7298"/>
    <cellStyle name="S6 55" xfId="7299"/>
    <cellStyle name="S6 55 2" xfId="7300"/>
    <cellStyle name="S6 56" xfId="7301"/>
    <cellStyle name="S6 56 2" xfId="7302"/>
    <cellStyle name="S6 57" xfId="7303"/>
    <cellStyle name="S6 57 2" xfId="7304"/>
    <cellStyle name="S6 58" xfId="7305"/>
    <cellStyle name="S6 58 2" xfId="7306"/>
    <cellStyle name="S6 59" xfId="7307"/>
    <cellStyle name="S6 59 2" xfId="7308"/>
    <cellStyle name="S6 6" xfId="7309"/>
    <cellStyle name="S6 6 2" xfId="7310"/>
    <cellStyle name="S6 60" xfId="7311"/>
    <cellStyle name="S6 60 2" xfId="7312"/>
    <cellStyle name="S6 61" xfId="7313"/>
    <cellStyle name="S6 61 2" xfId="7314"/>
    <cellStyle name="S6 62" xfId="7315"/>
    <cellStyle name="S6 62 2" xfId="7316"/>
    <cellStyle name="S6 63" xfId="7317"/>
    <cellStyle name="S6 63 2" xfId="7318"/>
    <cellStyle name="S6 64" xfId="7319"/>
    <cellStyle name="S6 64 2" xfId="7320"/>
    <cellStyle name="S6 65" xfId="7321"/>
    <cellStyle name="S6 65 2" xfId="7322"/>
    <cellStyle name="S6 66" xfId="7323"/>
    <cellStyle name="S6 66 2" xfId="7324"/>
    <cellStyle name="S6 67" xfId="7325"/>
    <cellStyle name="S6 67 2" xfId="7326"/>
    <cellStyle name="S6 68" xfId="7327"/>
    <cellStyle name="S6 68 2" xfId="7328"/>
    <cellStyle name="S6 69" xfId="7329"/>
    <cellStyle name="S6 69 2" xfId="7330"/>
    <cellStyle name="S6 7" xfId="7331"/>
    <cellStyle name="S6 7 2" xfId="7332"/>
    <cellStyle name="S6 70" xfId="7333"/>
    <cellStyle name="S6 70 2" xfId="7334"/>
    <cellStyle name="S6 71" xfId="7335"/>
    <cellStyle name="S6 71 2" xfId="7336"/>
    <cellStyle name="S6 72" xfId="7337"/>
    <cellStyle name="S6 72 2" xfId="7338"/>
    <cellStyle name="S6 73" xfId="7339"/>
    <cellStyle name="S6 73 2" xfId="7340"/>
    <cellStyle name="S6 74" xfId="7341"/>
    <cellStyle name="S6 74 2" xfId="7342"/>
    <cellStyle name="S6 75" xfId="7343"/>
    <cellStyle name="S6 75 2" xfId="7344"/>
    <cellStyle name="S6 76" xfId="7345"/>
    <cellStyle name="S6 76 2" xfId="7346"/>
    <cellStyle name="S6 77" xfId="7347"/>
    <cellStyle name="S6 77 2" xfId="7348"/>
    <cellStyle name="S6 78" xfId="7349"/>
    <cellStyle name="S6 78 2" xfId="7350"/>
    <cellStyle name="S6 79" xfId="7351"/>
    <cellStyle name="S6 79 2" xfId="7352"/>
    <cellStyle name="S6 8" xfId="7353"/>
    <cellStyle name="S6 8 2" xfId="7354"/>
    <cellStyle name="S6 80" xfId="7355"/>
    <cellStyle name="S6 80 2" xfId="7356"/>
    <cellStyle name="S6 81" xfId="7357"/>
    <cellStyle name="S6 81 2" xfId="7358"/>
    <cellStyle name="S6 82" xfId="7359"/>
    <cellStyle name="S6 82 2" xfId="7360"/>
    <cellStyle name="S6 83" xfId="7361"/>
    <cellStyle name="S6 83 2" xfId="7362"/>
    <cellStyle name="S6 84" xfId="7363"/>
    <cellStyle name="S6 84 2" xfId="7364"/>
    <cellStyle name="S6 85" xfId="7365"/>
    <cellStyle name="S6 85 2" xfId="7366"/>
    <cellStyle name="S6 86" xfId="7367"/>
    <cellStyle name="S6 86 2" xfId="7368"/>
    <cellStyle name="S6 87" xfId="7369"/>
    <cellStyle name="S6 87 2" xfId="7370"/>
    <cellStyle name="S6 88" xfId="7371"/>
    <cellStyle name="S6 88 2" xfId="7372"/>
    <cellStyle name="S6 89" xfId="7373"/>
    <cellStyle name="S6 89 2" xfId="7374"/>
    <cellStyle name="S6 9" xfId="7375"/>
    <cellStyle name="S6 9 2" xfId="7376"/>
    <cellStyle name="S6 90" xfId="7377"/>
    <cellStyle name="S6 90 2" xfId="7378"/>
    <cellStyle name="S6 91" xfId="7379"/>
    <cellStyle name="S6 91 2" xfId="7380"/>
    <cellStyle name="S6 92" xfId="7381"/>
    <cellStyle name="S6 92 2" xfId="7382"/>
    <cellStyle name="S6 93" xfId="7383"/>
    <cellStyle name="S6 93 2" xfId="7384"/>
    <cellStyle name="S6 94" xfId="7385"/>
    <cellStyle name="S6 94 2" xfId="7386"/>
    <cellStyle name="S6 95" xfId="7387"/>
    <cellStyle name="S6 95 2" xfId="7388"/>
    <cellStyle name="S6 96" xfId="7389"/>
    <cellStyle name="S6 96 2" xfId="7390"/>
    <cellStyle name="S6 97" xfId="7391"/>
    <cellStyle name="S6 97 2" xfId="7392"/>
    <cellStyle name="S6 98" xfId="7393"/>
    <cellStyle name="S6 98 2" xfId="7394"/>
    <cellStyle name="S6 99" xfId="7395"/>
    <cellStyle name="S6 99 2" xfId="7396"/>
    <cellStyle name="S6_2008" xfId="7397"/>
    <cellStyle name="S7" xfId="7398"/>
    <cellStyle name="S7 10" xfId="7399"/>
    <cellStyle name="S7 10 2" xfId="7400"/>
    <cellStyle name="S7 100" xfId="7401"/>
    <cellStyle name="S7 100 2" xfId="7402"/>
    <cellStyle name="S7 101" xfId="7403"/>
    <cellStyle name="S7 101 2" xfId="7404"/>
    <cellStyle name="S7 102" xfId="7405"/>
    <cellStyle name="S7 102 2" xfId="7406"/>
    <cellStyle name="S7 103" xfId="7407"/>
    <cellStyle name="S7 103 2" xfId="7408"/>
    <cellStyle name="S7 104" xfId="7409"/>
    <cellStyle name="S7 104 2" xfId="7410"/>
    <cellStyle name="S7 105" xfId="7411"/>
    <cellStyle name="S7 105 2" xfId="7412"/>
    <cellStyle name="S7 106" xfId="7413"/>
    <cellStyle name="S7 106 2" xfId="7414"/>
    <cellStyle name="S7 107" xfId="7415"/>
    <cellStyle name="S7 107 2" xfId="7416"/>
    <cellStyle name="S7 108" xfId="7417"/>
    <cellStyle name="S7 108 2" xfId="7418"/>
    <cellStyle name="S7 109" xfId="7419"/>
    <cellStyle name="S7 109 2" xfId="7420"/>
    <cellStyle name="S7 11" xfId="7421"/>
    <cellStyle name="S7 11 2" xfId="7422"/>
    <cellStyle name="S7 110" xfId="7423"/>
    <cellStyle name="S7 110 2" xfId="7424"/>
    <cellStyle name="S7 111" xfId="7425"/>
    <cellStyle name="S7 111 2" xfId="7426"/>
    <cellStyle name="S7 112" xfId="7427"/>
    <cellStyle name="S7 112 2" xfId="7428"/>
    <cellStyle name="S7 113" xfId="7429"/>
    <cellStyle name="S7 113 2" xfId="7430"/>
    <cellStyle name="S7 114" xfId="7431"/>
    <cellStyle name="S7 114 2" xfId="7432"/>
    <cellStyle name="S7 115" xfId="7433"/>
    <cellStyle name="S7 115 2" xfId="7434"/>
    <cellStyle name="S7 116" xfId="7435"/>
    <cellStyle name="S7 116 2" xfId="7436"/>
    <cellStyle name="S7 117" xfId="7437"/>
    <cellStyle name="S7 117 2" xfId="7438"/>
    <cellStyle name="S7 118" xfId="7439"/>
    <cellStyle name="S7 118 2" xfId="7440"/>
    <cellStyle name="S7 119" xfId="7441"/>
    <cellStyle name="S7 119 2" xfId="7442"/>
    <cellStyle name="S7 12" xfId="7443"/>
    <cellStyle name="S7 12 2" xfId="7444"/>
    <cellStyle name="S7 120" xfId="7445"/>
    <cellStyle name="S7 120 2" xfId="7446"/>
    <cellStyle name="S7 121" xfId="7447"/>
    <cellStyle name="S7 121 2" xfId="7448"/>
    <cellStyle name="S7 122" xfId="7449"/>
    <cellStyle name="S7 122 2" xfId="7450"/>
    <cellStyle name="S7 123" xfId="7451"/>
    <cellStyle name="S7 123 2" xfId="7452"/>
    <cellStyle name="S7 124" xfId="7453"/>
    <cellStyle name="S7 124 2" xfId="7454"/>
    <cellStyle name="S7 125" xfId="7455"/>
    <cellStyle name="S7 125 2" xfId="7456"/>
    <cellStyle name="S7 126" xfId="7457"/>
    <cellStyle name="S7 126 2" xfId="7458"/>
    <cellStyle name="S7 127" xfId="7459"/>
    <cellStyle name="S7 127 2" xfId="7460"/>
    <cellStyle name="S7 128" xfId="7461"/>
    <cellStyle name="S7 128 2" xfId="7462"/>
    <cellStyle name="S7 129" xfId="7463"/>
    <cellStyle name="S7 129 2" xfId="7464"/>
    <cellStyle name="S7 13" xfId="7465"/>
    <cellStyle name="S7 13 2" xfId="7466"/>
    <cellStyle name="S7 130" xfId="7467"/>
    <cellStyle name="S7 130 2" xfId="7468"/>
    <cellStyle name="S7 131" xfId="7469"/>
    <cellStyle name="S7 131 2" xfId="7470"/>
    <cellStyle name="S7 132" xfId="7471"/>
    <cellStyle name="S7 132 2" xfId="7472"/>
    <cellStyle name="S7 133" xfId="7473"/>
    <cellStyle name="S7 133 2" xfId="7474"/>
    <cellStyle name="S7 134" xfId="7475"/>
    <cellStyle name="S7 134 2" xfId="7476"/>
    <cellStyle name="S7 135" xfId="7477"/>
    <cellStyle name="S7 135 2" xfId="7478"/>
    <cellStyle name="S7 136" xfId="7479"/>
    <cellStyle name="S7 136 2" xfId="7480"/>
    <cellStyle name="S7 137" xfId="7481"/>
    <cellStyle name="S7 137 2" xfId="7482"/>
    <cellStyle name="S7 138" xfId="7483"/>
    <cellStyle name="S7 138 2" xfId="7484"/>
    <cellStyle name="S7 139" xfId="7485"/>
    <cellStyle name="S7 139 2" xfId="7486"/>
    <cellStyle name="S7 14" xfId="7487"/>
    <cellStyle name="S7 14 2" xfId="7488"/>
    <cellStyle name="S7 140" xfId="7489"/>
    <cellStyle name="S7 140 2" xfId="7490"/>
    <cellStyle name="S7 141" xfId="7491"/>
    <cellStyle name="S7 141 2" xfId="7492"/>
    <cellStyle name="S7 142" xfId="7493"/>
    <cellStyle name="S7 142 2" xfId="7494"/>
    <cellStyle name="S7 143" xfId="7495"/>
    <cellStyle name="S7 143 2" xfId="7496"/>
    <cellStyle name="S7 144" xfId="7497"/>
    <cellStyle name="S7 144 2" xfId="7498"/>
    <cellStyle name="S7 145" xfId="7499"/>
    <cellStyle name="S7 145 2" xfId="7500"/>
    <cellStyle name="S7 146" xfId="7501"/>
    <cellStyle name="S7 146 2" xfId="7502"/>
    <cellStyle name="S7 147" xfId="7503"/>
    <cellStyle name="S7 147 2" xfId="7504"/>
    <cellStyle name="S7 148" xfId="7505"/>
    <cellStyle name="S7 148 2" xfId="7506"/>
    <cellStyle name="S7 149" xfId="7507"/>
    <cellStyle name="S7 149 2" xfId="7508"/>
    <cellStyle name="S7 15" xfId="7509"/>
    <cellStyle name="S7 15 2" xfId="7510"/>
    <cellStyle name="S7 150" xfId="7511"/>
    <cellStyle name="S7 150 2" xfId="7512"/>
    <cellStyle name="S7 151" xfId="7513"/>
    <cellStyle name="S7 151 2" xfId="7514"/>
    <cellStyle name="S7 152" xfId="7515"/>
    <cellStyle name="S7 152 2" xfId="7516"/>
    <cellStyle name="S7 153" xfId="7517"/>
    <cellStyle name="S7 153 2" xfId="7518"/>
    <cellStyle name="S7 154" xfId="7519"/>
    <cellStyle name="S7 154 2" xfId="7520"/>
    <cellStyle name="S7 155" xfId="7521"/>
    <cellStyle name="S7 155 2" xfId="7522"/>
    <cellStyle name="S7 156" xfId="7523"/>
    <cellStyle name="S7 156 2" xfId="7524"/>
    <cellStyle name="S7 157" xfId="7525"/>
    <cellStyle name="S7 157 2" xfId="7526"/>
    <cellStyle name="S7 158" xfId="7527"/>
    <cellStyle name="S7 158 2" xfId="7528"/>
    <cellStyle name="S7 159" xfId="7529"/>
    <cellStyle name="S7 159 2" xfId="7530"/>
    <cellStyle name="S7 16" xfId="7531"/>
    <cellStyle name="S7 16 2" xfId="7532"/>
    <cellStyle name="S7 160" xfId="7533"/>
    <cellStyle name="S7 160 2" xfId="7534"/>
    <cellStyle name="S7 161" xfId="7535"/>
    <cellStyle name="S7 161 2" xfId="7536"/>
    <cellStyle name="S7 162" xfId="7537"/>
    <cellStyle name="S7 162 2" xfId="7538"/>
    <cellStyle name="S7 163" xfId="7539"/>
    <cellStyle name="S7 163 2" xfId="7540"/>
    <cellStyle name="S7 164" xfId="7541"/>
    <cellStyle name="S7 164 2" xfId="7542"/>
    <cellStyle name="S7 165" xfId="7543"/>
    <cellStyle name="S7 165 2" xfId="7544"/>
    <cellStyle name="S7 166" xfId="7545"/>
    <cellStyle name="S7 166 2" xfId="7546"/>
    <cellStyle name="S7 167" xfId="7547"/>
    <cellStyle name="S7 167 2" xfId="7548"/>
    <cellStyle name="S7 168" xfId="7549"/>
    <cellStyle name="S7 168 2" xfId="7550"/>
    <cellStyle name="S7 169" xfId="7551"/>
    <cellStyle name="S7 169 2" xfId="7552"/>
    <cellStyle name="S7 17" xfId="7553"/>
    <cellStyle name="S7 17 2" xfId="7554"/>
    <cellStyle name="S7 170" xfId="7555"/>
    <cellStyle name="S7 170 2" xfId="7556"/>
    <cellStyle name="S7 171" xfId="7557"/>
    <cellStyle name="S7 171 2" xfId="7558"/>
    <cellStyle name="S7 172" xfId="7559"/>
    <cellStyle name="S7 172 2" xfId="7560"/>
    <cellStyle name="S7 173" xfId="7561"/>
    <cellStyle name="S7 173 2" xfId="7562"/>
    <cellStyle name="S7 174" xfId="7563"/>
    <cellStyle name="S7 174 2" xfId="7564"/>
    <cellStyle name="S7 175" xfId="7565"/>
    <cellStyle name="S7 175 2" xfId="7566"/>
    <cellStyle name="S7 176" xfId="7567"/>
    <cellStyle name="S7 176 2" xfId="7568"/>
    <cellStyle name="S7 177" xfId="7569"/>
    <cellStyle name="S7 177 2" xfId="7570"/>
    <cellStyle name="S7 178" xfId="7571"/>
    <cellStyle name="S7 178 2" xfId="7572"/>
    <cellStyle name="S7 179" xfId="7573"/>
    <cellStyle name="S7 179 2" xfId="7574"/>
    <cellStyle name="S7 18" xfId="7575"/>
    <cellStyle name="S7 18 2" xfId="7576"/>
    <cellStyle name="S7 180" xfId="7577"/>
    <cellStyle name="S7 180 2" xfId="7578"/>
    <cellStyle name="S7 181" xfId="7579"/>
    <cellStyle name="S7 181 2" xfId="7580"/>
    <cellStyle name="S7 182" xfId="7581"/>
    <cellStyle name="S7 182 2" xfId="7582"/>
    <cellStyle name="S7 183" xfId="7583"/>
    <cellStyle name="S7 183 2" xfId="7584"/>
    <cellStyle name="S7 184" xfId="7585"/>
    <cellStyle name="S7 184 2" xfId="7586"/>
    <cellStyle name="S7 185" xfId="7587"/>
    <cellStyle name="S7 185 2" xfId="7588"/>
    <cellStyle name="S7 186" xfId="7589"/>
    <cellStyle name="S7 186 2" xfId="7590"/>
    <cellStyle name="S7 187" xfId="7591"/>
    <cellStyle name="S7 187 2" xfId="7592"/>
    <cellStyle name="S7 188" xfId="7593"/>
    <cellStyle name="S7 188 2" xfId="7594"/>
    <cellStyle name="S7 189" xfId="7595"/>
    <cellStyle name="S7 189 2" xfId="7596"/>
    <cellStyle name="S7 19" xfId="7597"/>
    <cellStyle name="S7 19 2" xfId="7598"/>
    <cellStyle name="S7 190" xfId="7599"/>
    <cellStyle name="S7 190 2" xfId="7600"/>
    <cellStyle name="S7 191" xfId="7601"/>
    <cellStyle name="S7 191 2" xfId="7602"/>
    <cellStyle name="S7 192" xfId="7603"/>
    <cellStyle name="S7 192 2" xfId="7604"/>
    <cellStyle name="S7 193" xfId="7605"/>
    <cellStyle name="S7 193 2" xfId="7606"/>
    <cellStyle name="S7 194" xfId="7607"/>
    <cellStyle name="S7 194 2" xfId="7608"/>
    <cellStyle name="S7 195" xfId="7609"/>
    <cellStyle name="S7 195 2" xfId="7610"/>
    <cellStyle name="S7 196" xfId="7611"/>
    <cellStyle name="S7 196 2" xfId="7612"/>
    <cellStyle name="S7 197" xfId="7613"/>
    <cellStyle name="S7 197 2" xfId="7614"/>
    <cellStyle name="S7 198" xfId="7615"/>
    <cellStyle name="S7 198 2" xfId="7616"/>
    <cellStyle name="S7 199" xfId="7617"/>
    <cellStyle name="S7 199 2" xfId="7618"/>
    <cellStyle name="S7 2" xfId="7619"/>
    <cellStyle name="S7 2 10" xfId="7620"/>
    <cellStyle name="S7 2 2" xfId="7621"/>
    <cellStyle name="S7 2 2 10" xfId="7622"/>
    <cellStyle name="S7 2 2 2" xfId="7623"/>
    <cellStyle name="S7 2 2 2 2" xfId="7624"/>
    <cellStyle name="S7 2 2 2 2 2" xfId="7625"/>
    <cellStyle name="S7 2 2 2 2 2 2" xfId="7626"/>
    <cellStyle name="S7 2 2 2 2 2 2 2" xfId="7627"/>
    <cellStyle name="S7 2 2 2 2 2 2 2 2" xfId="7628"/>
    <cellStyle name="S7 2 2 2 2 2 2 2 2 2" xfId="7629"/>
    <cellStyle name="S7 2 2 2 2 2 2 2 2 2 2" xfId="7630"/>
    <cellStyle name="S7 2 2 2 2 2 2 2 2 2 2 2" xfId="7631"/>
    <cellStyle name="S7 2 2 2 2 2 2 2 2 3" xfId="7632"/>
    <cellStyle name="S7 2 2 2 2 2 2 2 2 4" xfId="7633"/>
    <cellStyle name="S7 2 2 2 2 2 2 2 2 5" xfId="7634"/>
    <cellStyle name="S7 2 2 2 2 2 2 2 3" xfId="7635"/>
    <cellStyle name="S7 2 2 2 2 2 2 2 4" xfId="7636"/>
    <cellStyle name="S7 2 2 2 2 2 2 2 5" xfId="7637"/>
    <cellStyle name="S7 2 2 2 2 2 2 2 6" xfId="7638"/>
    <cellStyle name="S7 2 2 2 2 2 2 3" xfId="7639"/>
    <cellStyle name="S7 2 2 2 2 2 2 4" xfId="7640"/>
    <cellStyle name="S7 2 2 2 2 2 2 5" xfId="7641"/>
    <cellStyle name="S7 2 2 2 2 2 2 6" xfId="7642"/>
    <cellStyle name="S7 2 2 2 2 2 2 7" xfId="7643"/>
    <cellStyle name="S7 2 2 2 2 2 3" xfId="7644"/>
    <cellStyle name="S7 2 2 2 2 2 4" xfId="7645"/>
    <cellStyle name="S7 2 2 2 2 2 5" xfId="7646"/>
    <cellStyle name="S7 2 2 2 2 2 6" xfId="7647"/>
    <cellStyle name="S7 2 2 2 2 2 7" xfId="7648"/>
    <cellStyle name="S7 2 2 2 2 2 8" xfId="7649"/>
    <cellStyle name="S7 2 2 2 2 3" xfId="7650"/>
    <cellStyle name="S7 2 2 2 2 3 2" xfId="7651"/>
    <cellStyle name="S7 2 2 2 2 3 2 2" xfId="7652"/>
    <cellStyle name="S7 2 2 2 2 3 2 2 2" xfId="7653"/>
    <cellStyle name="S7 2 2 2 2 3 3" xfId="7654"/>
    <cellStyle name="S7 2 2 2 2 3 4" xfId="7655"/>
    <cellStyle name="S7 2 2 2 2 4" xfId="7656"/>
    <cellStyle name="S7 2 2 2 2 5" xfId="7657"/>
    <cellStyle name="S7 2 2 2 2 6" xfId="7658"/>
    <cellStyle name="S7 2 2 2 2 7" xfId="7659"/>
    <cellStyle name="S7 2 2 2 2 8" xfId="7660"/>
    <cellStyle name="S7 2 2 2 3" xfId="7661"/>
    <cellStyle name="S7 2 2 2 3 2" xfId="7662"/>
    <cellStyle name="S7 2 2 2 3 2 2" xfId="7663"/>
    <cellStyle name="S7 2 2 2 3 2 2 2" xfId="7664"/>
    <cellStyle name="S7 2 2 2 3 3" xfId="7665"/>
    <cellStyle name="S7 2 2 2 3 4" xfId="7666"/>
    <cellStyle name="S7 2 2 2 4" xfId="7667"/>
    <cellStyle name="S7 2 2 2 5" xfId="7668"/>
    <cellStyle name="S7 2 2 2 6" xfId="7669"/>
    <cellStyle name="S7 2 2 2 7" xfId="7670"/>
    <cellStyle name="S7 2 2 2 8" xfId="7671"/>
    <cellStyle name="S7 2 2 3" xfId="7672"/>
    <cellStyle name="S7 2 2 3 2" xfId="7673"/>
    <cellStyle name="S7 2 2 4" xfId="7674"/>
    <cellStyle name="S7 2 2 4 2" xfId="7675"/>
    <cellStyle name="S7 2 2 5" xfId="7676"/>
    <cellStyle name="S7 2 2 5 2" xfId="7677"/>
    <cellStyle name="S7 2 2 5 2 2" xfId="7678"/>
    <cellStyle name="S7 2 2 5 2 2 2" xfId="7679"/>
    <cellStyle name="S7 2 2 5 3" xfId="7680"/>
    <cellStyle name="S7 2 2 6" xfId="7681"/>
    <cellStyle name="S7 2 2 7" xfId="7682"/>
    <cellStyle name="S7 2 2 8" xfId="7683"/>
    <cellStyle name="S7 2 2 9" xfId="7684"/>
    <cellStyle name="S7 2 3" xfId="7685"/>
    <cellStyle name="S7 2 3 2" xfId="7686"/>
    <cellStyle name="S7 2 4" xfId="7687"/>
    <cellStyle name="S7 2 4 2" xfId="7688"/>
    <cellStyle name="S7 2 5" xfId="7689"/>
    <cellStyle name="S7 2 5 2" xfId="7690"/>
    <cellStyle name="S7 2 5 2 2" xfId="7691"/>
    <cellStyle name="S7 2 5 2 2 2" xfId="7692"/>
    <cellStyle name="S7 2 5 3" xfId="7693"/>
    <cellStyle name="S7 2 6" xfId="7694"/>
    <cellStyle name="S7 2 7" xfId="7695"/>
    <cellStyle name="S7 2 8" xfId="7696"/>
    <cellStyle name="S7 2 9" xfId="7697"/>
    <cellStyle name="S7 2_Totals_06_08_2010" xfId="7698"/>
    <cellStyle name="S7 20" xfId="7699"/>
    <cellStyle name="S7 20 2" xfId="7700"/>
    <cellStyle name="S7 200" xfId="7701"/>
    <cellStyle name="S7 200 2" xfId="7702"/>
    <cellStyle name="S7 201" xfId="7703"/>
    <cellStyle name="S7 201 2" xfId="7704"/>
    <cellStyle name="S7 202" xfId="7705"/>
    <cellStyle name="S7 202 2" xfId="7706"/>
    <cellStyle name="S7 203" xfId="7707"/>
    <cellStyle name="S7 203 2" xfId="7708"/>
    <cellStyle name="S7 204" xfId="7709"/>
    <cellStyle name="S7 204 2" xfId="7710"/>
    <cellStyle name="S7 205" xfId="7711"/>
    <cellStyle name="S7 205 2" xfId="7712"/>
    <cellStyle name="S7 206" xfId="7713"/>
    <cellStyle name="S7 206 2" xfId="7714"/>
    <cellStyle name="S7 207" xfId="7715"/>
    <cellStyle name="S7 207 2" xfId="7716"/>
    <cellStyle name="S7 208" xfId="7717"/>
    <cellStyle name="S7 208 2" xfId="7718"/>
    <cellStyle name="S7 209" xfId="7719"/>
    <cellStyle name="S7 209 2" xfId="7720"/>
    <cellStyle name="S7 21" xfId="7721"/>
    <cellStyle name="S7 21 2" xfId="7722"/>
    <cellStyle name="S7 210" xfId="7723"/>
    <cellStyle name="S7 210 2" xfId="7724"/>
    <cellStyle name="S7 211" xfId="7725"/>
    <cellStyle name="S7 211 2" xfId="7726"/>
    <cellStyle name="S7 212" xfId="7727"/>
    <cellStyle name="S7 212 2" xfId="7728"/>
    <cellStyle name="S7 213" xfId="7729"/>
    <cellStyle name="S7 213 2" xfId="7730"/>
    <cellStyle name="S7 214" xfId="7731"/>
    <cellStyle name="S7 214 2" xfId="7732"/>
    <cellStyle name="S7 215" xfId="7733"/>
    <cellStyle name="S7 215 2" xfId="7734"/>
    <cellStyle name="S7 216" xfId="7735"/>
    <cellStyle name="S7 216 2" xfId="7736"/>
    <cellStyle name="S7 217" xfId="7737"/>
    <cellStyle name="S7 217 2" xfId="7738"/>
    <cellStyle name="S7 217 2 2" xfId="7739"/>
    <cellStyle name="S7 217 2 2 2" xfId="7740"/>
    <cellStyle name="S7 217 3" xfId="7741"/>
    <cellStyle name="S7 217 4" xfId="7742"/>
    <cellStyle name="S7 218" xfId="7743"/>
    <cellStyle name="S7 218 2" xfId="7744"/>
    <cellStyle name="S7 219" xfId="7745"/>
    <cellStyle name="S7 219 2" xfId="7746"/>
    <cellStyle name="S7 22" xfId="7747"/>
    <cellStyle name="S7 22 2" xfId="7748"/>
    <cellStyle name="S7 220" xfId="7749"/>
    <cellStyle name="S7 220 2" xfId="7750"/>
    <cellStyle name="S7 221" xfId="7751"/>
    <cellStyle name="S7 221 2" xfId="7752"/>
    <cellStyle name="S7 222" xfId="7753"/>
    <cellStyle name="S7 222 2" xfId="7754"/>
    <cellStyle name="S7 223" xfId="7755"/>
    <cellStyle name="S7 223 2" xfId="7756"/>
    <cellStyle name="S7 224" xfId="7757"/>
    <cellStyle name="S7 224 2" xfId="7758"/>
    <cellStyle name="S7 225" xfId="7759"/>
    <cellStyle name="S7 225 2" xfId="7760"/>
    <cellStyle name="S7 226" xfId="7761"/>
    <cellStyle name="S7 226 2" xfId="7762"/>
    <cellStyle name="S7 227" xfId="7763"/>
    <cellStyle name="S7 227 2" xfId="7764"/>
    <cellStyle name="S7 228" xfId="7765"/>
    <cellStyle name="S7 229" xfId="7766"/>
    <cellStyle name="S7 23" xfId="7767"/>
    <cellStyle name="S7 23 2" xfId="7768"/>
    <cellStyle name="S7 230" xfId="7769"/>
    <cellStyle name="S7 231" xfId="7770"/>
    <cellStyle name="S7 232" xfId="7771"/>
    <cellStyle name="S7 233" xfId="7772"/>
    <cellStyle name="S7 234" xfId="7773"/>
    <cellStyle name="S7 235" xfId="7774"/>
    <cellStyle name="S7 236" xfId="7775"/>
    <cellStyle name="S7 237" xfId="7776"/>
    <cellStyle name="S7 238" xfId="7777"/>
    <cellStyle name="S7 239" xfId="7778"/>
    <cellStyle name="S7 24" xfId="7779"/>
    <cellStyle name="S7 24 2" xfId="7780"/>
    <cellStyle name="S7 240" xfId="7781"/>
    <cellStyle name="S7 241" xfId="7782"/>
    <cellStyle name="S7 242" xfId="7783"/>
    <cellStyle name="S7 243" xfId="7784"/>
    <cellStyle name="S7 244" xfId="7785"/>
    <cellStyle name="S7 245" xfId="7786"/>
    <cellStyle name="S7 246" xfId="7787"/>
    <cellStyle name="S7 247" xfId="7788"/>
    <cellStyle name="S7 248" xfId="7789"/>
    <cellStyle name="S7 249" xfId="7790"/>
    <cellStyle name="S7 25" xfId="7791"/>
    <cellStyle name="S7 25 2" xfId="7792"/>
    <cellStyle name="S7 250" xfId="7793"/>
    <cellStyle name="S7 251" xfId="7794"/>
    <cellStyle name="S7 252" xfId="7795"/>
    <cellStyle name="S7 253" xfId="7796"/>
    <cellStyle name="S7 254" xfId="7797"/>
    <cellStyle name="S7 255" xfId="7798"/>
    <cellStyle name="S7 256" xfId="7799"/>
    <cellStyle name="S7 26" xfId="7800"/>
    <cellStyle name="S7 26 2" xfId="7801"/>
    <cellStyle name="S7 27" xfId="7802"/>
    <cellStyle name="S7 27 2" xfId="7803"/>
    <cellStyle name="S7 28" xfId="7804"/>
    <cellStyle name="S7 28 2" xfId="7805"/>
    <cellStyle name="S7 29" xfId="7806"/>
    <cellStyle name="S7 29 2" xfId="7807"/>
    <cellStyle name="S7 3" xfId="7808"/>
    <cellStyle name="S7 3 2" xfId="7809"/>
    <cellStyle name="S7 3 3" xfId="7810"/>
    <cellStyle name="S7 30" xfId="7811"/>
    <cellStyle name="S7 30 2" xfId="7812"/>
    <cellStyle name="S7 31" xfId="7813"/>
    <cellStyle name="S7 31 2" xfId="7814"/>
    <cellStyle name="S7 32" xfId="7815"/>
    <cellStyle name="S7 32 2" xfId="7816"/>
    <cellStyle name="S7 33" xfId="7817"/>
    <cellStyle name="S7 33 2" xfId="7818"/>
    <cellStyle name="S7 34" xfId="7819"/>
    <cellStyle name="S7 34 2" xfId="7820"/>
    <cellStyle name="S7 35" xfId="7821"/>
    <cellStyle name="S7 35 2" xfId="7822"/>
    <cellStyle name="S7 36" xfId="7823"/>
    <cellStyle name="S7 36 2" xfId="7824"/>
    <cellStyle name="S7 37" xfId="7825"/>
    <cellStyle name="S7 37 2" xfId="7826"/>
    <cellStyle name="S7 38" xfId="7827"/>
    <cellStyle name="S7 38 2" xfId="7828"/>
    <cellStyle name="S7 39" xfId="7829"/>
    <cellStyle name="S7 39 2" xfId="7830"/>
    <cellStyle name="S7 4" xfId="7831"/>
    <cellStyle name="S7 4 2" xfId="7832"/>
    <cellStyle name="S7 4 3" xfId="7833"/>
    <cellStyle name="S7 40" xfId="7834"/>
    <cellStyle name="S7 40 2" xfId="7835"/>
    <cellStyle name="S7 41" xfId="7836"/>
    <cellStyle name="S7 41 2" xfId="7837"/>
    <cellStyle name="S7 42" xfId="7838"/>
    <cellStyle name="S7 42 2" xfId="7839"/>
    <cellStyle name="S7 43" xfId="7840"/>
    <cellStyle name="S7 43 2" xfId="7841"/>
    <cellStyle name="S7 44" xfId="7842"/>
    <cellStyle name="S7 44 2" xfId="7843"/>
    <cellStyle name="S7 45" xfId="7844"/>
    <cellStyle name="S7 45 2" xfId="7845"/>
    <cellStyle name="S7 46" xfId="7846"/>
    <cellStyle name="S7 46 2" xfId="7847"/>
    <cellStyle name="S7 47" xfId="7848"/>
    <cellStyle name="S7 47 2" xfId="7849"/>
    <cellStyle name="S7 48" xfId="7850"/>
    <cellStyle name="S7 48 2" xfId="7851"/>
    <cellStyle name="S7 49" xfId="7852"/>
    <cellStyle name="S7 49 2" xfId="7853"/>
    <cellStyle name="S7 5" xfId="7854"/>
    <cellStyle name="S7 5 2" xfId="7855"/>
    <cellStyle name="S7 50" xfId="7856"/>
    <cellStyle name="S7 50 2" xfId="7857"/>
    <cellStyle name="S7 51" xfId="7858"/>
    <cellStyle name="S7 51 2" xfId="7859"/>
    <cellStyle name="S7 52" xfId="7860"/>
    <cellStyle name="S7 52 2" xfId="7861"/>
    <cellStyle name="S7 53" xfId="7862"/>
    <cellStyle name="S7 53 2" xfId="7863"/>
    <cellStyle name="S7 54" xfId="7864"/>
    <cellStyle name="S7 54 2" xfId="7865"/>
    <cellStyle name="S7 55" xfId="7866"/>
    <cellStyle name="S7 55 2" xfId="7867"/>
    <cellStyle name="S7 56" xfId="7868"/>
    <cellStyle name="S7 56 2" xfId="7869"/>
    <cellStyle name="S7 57" xfId="7870"/>
    <cellStyle name="S7 57 2" xfId="7871"/>
    <cellStyle name="S7 58" xfId="7872"/>
    <cellStyle name="S7 58 2" xfId="7873"/>
    <cellStyle name="S7 59" xfId="7874"/>
    <cellStyle name="S7 59 2" xfId="7875"/>
    <cellStyle name="S7 6" xfId="7876"/>
    <cellStyle name="S7 6 2" xfId="7877"/>
    <cellStyle name="S7 60" xfId="7878"/>
    <cellStyle name="S7 60 2" xfId="7879"/>
    <cellStyle name="S7 61" xfId="7880"/>
    <cellStyle name="S7 61 2" xfId="7881"/>
    <cellStyle name="S7 62" xfId="7882"/>
    <cellStyle name="S7 62 2" xfId="7883"/>
    <cellStyle name="S7 63" xfId="7884"/>
    <cellStyle name="S7 63 2" xfId="7885"/>
    <cellStyle name="S7 64" xfId="7886"/>
    <cellStyle name="S7 64 2" xfId="7887"/>
    <cellStyle name="S7 65" xfId="7888"/>
    <cellStyle name="S7 65 2" xfId="7889"/>
    <cellStyle name="S7 66" xfId="7890"/>
    <cellStyle name="S7 66 2" xfId="7891"/>
    <cellStyle name="S7 67" xfId="7892"/>
    <cellStyle name="S7 67 2" xfId="7893"/>
    <cellStyle name="S7 68" xfId="7894"/>
    <cellStyle name="S7 68 2" xfId="7895"/>
    <cellStyle name="S7 69" xfId="7896"/>
    <cellStyle name="S7 69 2" xfId="7897"/>
    <cellStyle name="S7 7" xfId="7898"/>
    <cellStyle name="S7 7 2" xfId="7899"/>
    <cellStyle name="S7 70" xfId="7900"/>
    <cellStyle name="S7 70 2" xfId="7901"/>
    <cellStyle name="S7 71" xfId="7902"/>
    <cellStyle name="S7 71 2" xfId="7903"/>
    <cellStyle name="S7 72" xfId="7904"/>
    <cellStyle name="S7 72 2" xfId="7905"/>
    <cellStyle name="S7 73" xfId="7906"/>
    <cellStyle name="S7 73 2" xfId="7907"/>
    <cellStyle name="S7 74" xfId="7908"/>
    <cellStyle name="S7 74 2" xfId="7909"/>
    <cellStyle name="S7 75" xfId="7910"/>
    <cellStyle name="S7 75 2" xfId="7911"/>
    <cellStyle name="S7 76" xfId="7912"/>
    <cellStyle name="S7 76 2" xfId="7913"/>
    <cellStyle name="S7 77" xfId="7914"/>
    <cellStyle name="S7 77 2" xfId="7915"/>
    <cellStyle name="S7 78" xfId="7916"/>
    <cellStyle name="S7 78 2" xfId="7917"/>
    <cellStyle name="S7 79" xfId="7918"/>
    <cellStyle name="S7 79 2" xfId="7919"/>
    <cellStyle name="S7 8" xfId="7920"/>
    <cellStyle name="S7 8 2" xfId="7921"/>
    <cellStyle name="S7 80" xfId="7922"/>
    <cellStyle name="S7 80 2" xfId="7923"/>
    <cellStyle name="S7 81" xfId="7924"/>
    <cellStyle name="S7 81 2" xfId="7925"/>
    <cellStyle name="S7 82" xfId="7926"/>
    <cellStyle name="S7 82 2" xfId="7927"/>
    <cellStyle name="S7 83" xfId="7928"/>
    <cellStyle name="S7 83 2" xfId="7929"/>
    <cellStyle name="S7 84" xfId="7930"/>
    <cellStyle name="S7 84 2" xfId="7931"/>
    <cellStyle name="S7 85" xfId="7932"/>
    <cellStyle name="S7 85 2" xfId="7933"/>
    <cellStyle name="S7 86" xfId="7934"/>
    <cellStyle name="S7 86 2" xfId="7935"/>
    <cellStyle name="S7 87" xfId="7936"/>
    <cellStyle name="S7 87 2" xfId="7937"/>
    <cellStyle name="S7 88" xfId="7938"/>
    <cellStyle name="S7 88 2" xfId="7939"/>
    <cellStyle name="S7 89" xfId="7940"/>
    <cellStyle name="S7 89 2" xfId="7941"/>
    <cellStyle name="S7 9" xfId="7942"/>
    <cellStyle name="S7 9 2" xfId="7943"/>
    <cellStyle name="S7 90" xfId="7944"/>
    <cellStyle name="S7 90 2" xfId="7945"/>
    <cellStyle name="S7 91" xfId="7946"/>
    <cellStyle name="S7 91 2" xfId="7947"/>
    <cellStyle name="S7 92" xfId="7948"/>
    <cellStyle name="S7 92 2" xfId="7949"/>
    <cellStyle name="S7 93" xfId="7950"/>
    <cellStyle name="S7 93 2" xfId="7951"/>
    <cellStyle name="S7 94" xfId="7952"/>
    <cellStyle name="S7 94 2" xfId="7953"/>
    <cellStyle name="S7 95" xfId="7954"/>
    <cellStyle name="S7 95 2" xfId="7955"/>
    <cellStyle name="S7 96" xfId="7956"/>
    <cellStyle name="S7 96 2" xfId="7957"/>
    <cellStyle name="S7 97" xfId="7958"/>
    <cellStyle name="S7 97 2" xfId="7959"/>
    <cellStyle name="S7 98" xfId="7960"/>
    <cellStyle name="S7 98 2" xfId="7961"/>
    <cellStyle name="S7 99" xfId="7962"/>
    <cellStyle name="S7 99 2" xfId="7963"/>
    <cellStyle name="S7_20.06.2013 - имущество г. Ташкента" xfId="7964"/>
    <cellStyle name="S8" xfId="7965"/>
    <cellStyle name="S8 10" xfId="7966"/>
    <cellStyle name="S8 10 2" xfId="7967"/>
    <cellStyle name="S8 100" xfId="7968"/>
    <cellStyle name="S8 100 2" xfId="7969"/>
    <cellStyle name="S8 101" xfId="7970"/>
    <cellStyle name="S8 101 2" xfId="7971"/>
    <cellStyle name="S8 102" xfId="7972"/>
    <cellStyle name="S8 102 2" xfId="7973"/>
    <cellStyle name="S8 103" xfId="7974"/>
    <cellStyle name="S8 103 2" xfId="7975"/>
    <cellStyle name="S8 104" xfId="7976"/>
    <cellStyle name="S8 104 2" xfId="7977"/>
    <cellStyle name="S8 105" xfId="7978"/>
    <cellStyle name="S8 105 2" xfId="7979"/>
    <cellStyle name="S8 106" xfId="7980"/>
    <cellStyle name="S8 106 2" xfId="7981"/>
    <cellStyle name="S8 107" xfId="7982"/>
    <cellStyle name="S8 107 2" xfId="7983"/>
    <cellStyle name="S8 108" xfId="7984"/>
    <cellStyle name="S8 108 2" xfId="7985"/>
    <cellStyle name="S8 109" xfId="7986"/>
    <cellStyle name="S8 109 2" xfId="7987"/>
    <cellStyle name="S8 11" xfId="7988"/>
    <cellStyle name="S8 11 2" xfId="7989"/>
    <cellStyle name="S8 110" xfId="7990"/>
    <cellStyle name="S8 110 2" xfId="7991"/>
    <cellStyle name="S8 111" xfId="7992"/>
    <cellStyle name="S8 111 2" xfId="7993"/>
    <cellStyle name="S8 112" xfId="7994"/>
    <cellStyle name="S8 112 2" xfId="7995"/>
    <cellStyle name="S8 113" xfId="7996"/>
    <cellStyle name="S8 113 2" xfId="7997"/>
    <cellStyle name="S8 114" xfId="7998"/>
    <cellStyle name="S8 114 2" xfId="7999"/>
    <cellStyle name="S8 115" xfId="8000"/>
    <cellStyle name="S8 115 2" xfId="8001"/>
    <cellStyle name="S8 116" xfId="8002"/>
    <cellStyle name="S8 116 2" xfId="8003"/>
    <cellStyle name="S8 117" xfId="8004"/>
    <cellStyle name="S8 117 2" xfId="8005"/>
    <cellStyle name="S8 118" xfId="8006"/>
    <cellStyle name="S8 118 2" xfId="8007"/>
    <cellStyle name="S8 119" xfId="8008"/>
    <cellStyle name="S8 119 2" xfId="8009"/>
    <cellStyle name="S8 12" xfId="8010"/>
    <cellStyle name="S8 12 2" xfId="8011"/>
    <cellStyle name="S8 120" xfId="8012"/>
    <cellStyle name="S8 120 2" xfId="8013"/>
    <cellStyle name="S8 121" xfId="8014"/>
    <cellStyle name="S8 121 2" xfId="8015"/>
    <cellStyle name="S8 122" xfId="8016"/>
    <cellStyle name="S8 122 2" xfId="8017"/>
    <cellStyle name="S8 123" xfId="8018"/>
    <cellStyle name="S8 123 2" xfId="8019"/>
    <cellStyle name="S8 124" xfId="8020"/>
    <cellStyle name="S8 124 2" xfId="8021"/>
    <cellStyle name="S8 125" xfId="8022"/>
    <cellStyle name="S8 125 2" xfId="8023"/>
    <cellStyle name="S8 126" xfId="8024"/>
    <cellStyle name="S8 126 2" xfId="8025"/>
    <cellStyle name="S8 127" xfId="8026"/>
    <cellStyle name="S8 127 2" xfId="8027"/>
    <cellStyle name="S8 128" xfId="8028"/>
    <cellStyle name="S8 128 2" xfId="8029"/>
    <cellStyle name="S8 129" xfId="8030"/>
    <cellStyle name="S8 129 2" xfId="8031"/>
    <cellStyle name="S8 13" xfId="8032"/>
    <cellStyle name="S8 13 2" xfId="8033"/>
    <cellStyle name="S8 130" xfId="8034"/>
    <cellStyle name="S8 130 2" xfId="8035"/>
    <cellStyle name="S8 131" xfId="8036"/>
    <cellStyle name="S8 131 2" xfId="8037"/>
    <cellStyle name="S8 132" xfId="8038"/>
    <cellStyle name="S8 132 2" xfId="8039"/>
    <cellStyle name="S8 133" xfId="8040"/>
    <cellStyle name="S8 133 2" xfId="8041"/>
    <cellStyle name="S8 134" xfId="8042"/>
    <cellStyle name="S8 134 2" xfId="8043"/>
    <cellStyle name="S8 135" xfId="8044"/>
    <cellStyle name="S8 135 2" xfId="8045"/>
    <cellStyle name="S8 136" xfId="8046"/>
    <cellStyle name="S8 136 2" xfId="8047"/>
    <cellStyle name="S8 137" xfId="8048"/>
    <cellStyle name="S8 137 2" xfId="8049"/>
    <cellStyle name="S8 138" xfId="8050"/>
    <cellStyle name="S8 138 2" xfId="8051"/>
    <cellStyle name="S8 139" xfId="8052"/>
    <cellStyle name="S8 139 2" xfId="8053"/>
    <cellStyle name="S8 14" xfId="8054"/>
    <cellStyle name="S8 14 2" xfId="8055"/>
    <cellStyle name="S8 140" xfId="8056"/>
    <cellStyle name="S8 140 2" xfId="8057"/>
    <cellStyle name="S8 141" xfId="8058"/>
    <cellStyle name="S8 141 2" xfId="8059"/>
    <cellStyle name="S8 142" xfId="8060"/>
    <cellStyle name="S8 142 2" xfId="8061"/>
    <cellStyle name="S8 143" xfId="8062"/>
    <cellStyle name="S8 143 2" xfId="8063"/>
    <cellStyle name="S8 144" xfId="8064"/>
    <cellStyle name="S8 144 2" xfId="8065"/>
    <cellStyle name="S8 145" xfId="8066"/>
    <cellStyle name="S8 145 2" xfId="8067"/>
    <cellStyle name="S8 146" xfId="8068"/>
    <cellStyle name="S8 146 2" xfId="8069"/>
    <cellStyle name="S8 147" xfId="8070"/>
    <cellStyle name="S8 147 2" xfId="8071"/>
    <cellStyle name="S8 148" xfId="8072"/>
    <cellStyle name="S8 148 2" xfId="8073"/>
    <cellStyle name="S8 149" xfId="8074"/>
    <cellStyle name="S8 149 2" xfId="8075"/>
    <cellStyle name="S8 15" xfId="8076"/>
    <cellStyle name="S8 15 2" xfId="8077"/>
    <cellStyle name="S8 150" xfId="8078"/>
    <cellStyle name="S8 150 2" xfId="8079"/>
    <cellStyle name="S8 151" xfId="8080"/>
    <cellStyle name="S8 151 2" xfId="8081"/>
    <cellStyle name="S8 152" xfId="8082"/>
    <cellStyle name="S8 152 2" xfId="8083"/>
    <cellStyle name="S8 153" xfId="8084"/>
    <cellStyle name="S8 153 2" xfId="8085"/>
    <cellStyle name="S8 154" xfId="8086"/>
    <cellStyle name="S8 154 2" xfId="8087"/>
    <cellStyle name="S8 155" xfId="8088"/>
    <cellStyle name="S8 155 2" xfId="8089"/>
    <cellStyle name="S8 156" xfId="8090"/>
    <cellStyle name="S8 156 2" xfId="8091"/>
    <cellStyle name="S8 157" xfId="8092"/>
    <cellStyle name="S8 157 2" xfId="8093"/>
    <cellStyle name="S8 158" xfId="8094"/>
    <cellStyle name="S8 158 2" xfId="8095"/>
    <cellStyle name="S8 159" xfId="8096"/>
    <cellStyle name="S8 159 2" xfId="8097"/>
    <cellStyle name="S8 16" xfId="8098"/>
    <cellStyle name="S8 16 2" xfId="8099"/>
    <cellStyle name="S8 160" xfId="8100"/>
    <cellStyle name="S8 160 2" xfId="8101"/>
    <cellStyle name="S8 161" xfId="8102"/>
    <cellStyle name="S8 161 2" xfId="8103"/>
    <cellStyle name="S8 162" xfId="8104"/>
    <cellStyle name="S8 162 2" xfId="8105"/>
    <cellStyle name="S8 163" xfId="8106"/>
    <cellStyle name="S8 163 2" xfId="8107"/>
    <cellStyle name="S8 164" xfId="8108"/>
    <cellStyle name="S8 164 2" xfId="8109"/>
    <cellStyle name="S8 165" xfId="8110"/>
    <cellStyle name="S8 165 2" xfId="8111"/>
    <cellStyle name="S8 166" xfId="8112"/>
    <cellStyle name="S8 166 2" xfId="8113"/>
    <cellStyle name="S8 167" xfId="8114"/>
    <cellStyle name="S8 167 2" xfId="8115"/>
    <cellStyle name="S8 168" xfId="8116"/>
    <cellStyle name="S8 168 2" xfId="8117"/>
    <cellStyle name="S8 169" xfId="8118"/>
    <cellStyle name="S8 169 2" xfId="8119"/>
    <cellStyle name="S8 17" xfId="8120"/>
    <cellStyle name="S8 17 2" xfId="8121"/>
    <cellStyle name="S8 170" xfId="8122"/>
    <cellStyle name="S8 170 2" xfId="8123"/>
    <cellStyle name="S8 171" xfId="8124"/>
    <cellStyle name="S8 171 2" xfId="8125"/>
    <cellStyle name="S8 172" xfId="8126"/>
    <cellStyle name="S8 172 2" xfId="8127"/>
    <cellStyle name="S8 173" xfId="8128"/>
    <cellStyle name="S8 173 2" xfId="8129"/>
    <cellStyle name="S8 174" xfId="8130"/>
    <cellStyle name="S8 174 2" xfId="8131"/>
    <cellStyle name="S8 175" xfId="8132"/>
    <cellStyle name="S8 175 2" xfId="8133"/>
    <cellStyle name="S8 176" xfId="8134"/>
    <cellStyle name="S8 176 2" xfId="8135"/>
    <cellStyle name="S8 177" xfId="8136"/>
    <cellStyle name="S8 177 2" xfId="8137"/>
    <cellStyle name="S8 178" xfId="8138"/>
    <cellStyle name="S8 178 2" xfId="8139"/>
    <cellStyle name="S8 179" xfId="8140"/>
    <cellStyle name="S8 179 2" xfId="8141"/>
    <cellStyle name="S8 18" xfId="8142"/>
    <cellStyle name="S8 18 2" xfId="8143"/>
    <cellStyle name="S8 180" xfId="8144"/>
    <cellStyle name="S8 180 2" xfId="8145"/>
    <cellStyle name="S8 181" xfId="8146"/>
    <cellStyle name="S8 181 2" xfId="8147"/>
    <cellStyle name="S8 182" xfId="8148"/>
    <cellStyle name="S8 182 2" xfId="8149"/>
    <cellStyle name="S8 183" xfId="8150"/>
    <cellStyle name="S8 183 2" xfId="8151"/>
    <cellStyle name="S8 184" xfId="8152"/>
    <cellStyle name="S8 184 2" xfId="8153"/>
    <cellStyle name="S8 185" xfId="8154"/>
    <cellStyle name="S8 185 2" xfId="8155"/>
    <cellStyle name="S8 186" xfId="8156"/>
    <cellStyle name="S8 186 2" xfId="8157"/>
    <cellStyle name="S8 187" xfId="8158"/>
    <cellStyle name="S8 187 2" xfId="8159"/>
    <cellStyle name="S8 188" xfId="8160"/>
    <cellStyle name="S8 188 2" xfId="8161"/>
    <cellStyle name="S8 189" xfId="8162"/>
    <cellStyle name="S8 189 2" xfId="8163"/>
    <cellStyle name="S8 19" xfId="8164"/>
    <cellStyle name="S8 19 2" xfId="8165"/>
    <cellStyle name="S8 190" xfId="8166"/>
    <cellStyle name="S8 190 2" xfId="8167"/>
    <cellStyle name="S8 191" xfId="8168"/>
    <cellStyle name="S8 191 2" xfId="8169"/>
    <cellStyle name="S8 192" xfId="8170"/>
    <cellStyle name="S8 192 2" xfId="8171"/>
    <cellStyle name="S8 193" xfId="8172"/>
    <cellStyle name="S8 193 2" xfId="8173"/>
    <cellStyle name="S8 194" xfId="8174"/>
    <cellStyle name="S8 194 2" xfId="8175"/>
    <cellStyle name="S8 195" xfId="8176"/>
    <cellStyle name="S8 195 2" xfId="8177"/>
    <cellStyle name="S8 196" xfId="8178"/>
    <cellStyle name="S8 196 2" xfId="8179"/>
    <cellStyle name="S8 197" xfId="8180"/>
    <cellStyle name="S8 197 2" xfId="8181"/>
    <cellStyle name="S8 198" xfId="8182"/>
    <cellStyle name="S8 198 2" xfId="8183"/>
    <cellStyle name="S8 199" xfId="8184"/>
    <cellStyle name="S8 199 2" xfId="8185"/>
    <cellStyle name="S8 2" xfId="8186"/>
    <cellStyle name="S8 2 10" xfId="8187"/>
    <cellStyle name="S8 2 2" xfId="8188"/>
    <cellStyle name="S8 2 2 10" xfId="8189"/>
    <cellStyle name="S8 2 2 2" xfId="8190"/>
    <cellStyle name="S8 2 2 2 2" xfId="8191"/>
    <cellStyle name="S8 2 2 2 2 2" xfId="8192"/>
    <cellStyle name="S8 2 2 2 2 2 2" xfId="8193"/>
    <cellStyle name="S8 2 2 2 2 2 2 2" xfId="8194"/>
    <cellStyle name="S8 2 2 2 2 2 2 2 2" xfId="8195"/>
    <cellStyle name="S8 2 2 2 2 2 2 2 2 2" xfId="8196"/>
    <cellStyle name="S8 2 2 2 2 2 2 2 2 2 2" xfId="8197"/>
    <cellStyle name="S8 2 2 2 2 2 2 2 2 2 2 2" xfId="8198"/>
    <cellStyle name="S8 2 2 2 2 2 2 2 2 3" xfId="8199"/>
    <cellStyle name="S8 2 2 2 2 2 2 2 2 4" xfId="8200"/>
    <cellStyle name="S8 2 2 2 2 2 2 2 2 5" xfId="8201"/>
    <cellStyle name="S8 2 2 2 2 2 2 2 3" xfId="8202"/>
    <cellStyle name="S8 2 2 2 2 2 2 2 4" xfId="8203"/>
    <cellStyle name="S8 2 2 2 2 2 2 2 5" xfId="8204"/>
    <cellStyle name="S8 2 2 2 2 2 2 2 6" xfId="8205"/>
    <cellStyle name="S8 2 2 2 2 2 2 3" xfId="8206"/>
    <cellStyle name="S8 2 2 2 2 2 2 4" xfId="8207"/>
    <cellStyle name="S8 2 2 2 2 2 2 5" xfId="8208"/>
    <cellStyle name="S8 2 2 2 2 2 2 6" xfId="8209"/>
    <cellStyle name="S8 2 2 2 2 2 2 7" xfId="8210"/>
    <cellStyle name="S8 2 2 2 2 2 3" xfId="8211"/>
    <cellStyle name="S8 2 2 2 2 2 4" xfId="8212"/>
    <cellStyle name="S8 2 2 2 2 2 5" xfId="8213"/>
    <cellStyle name="S8 2 2 2 2 2 6" xfId="8214"/>
    <cellStyle name="S8 2 2 2 2 2 7" xfId="8215"/>
    <cellStyle name="S8 2 2 2 2 2 8" xfId="8216"/>
    <cellStyle name="S8 2 2 2 2 3" xfId="8217"/>
    <cellStyle name="S8 2 2 2 2 3 2" xfId="8218"/>
    <cellStyle name="S8 2 2 2 2 3 2 2" xfId="8219"/>
    <cellStyle name="S8 2 2 2 2 3 2 2 2" xfId="8220"/>
    <cellStyle name="S8 2 2 2 2 3 3" xfId="8221"/>
    <cellStyle name="S8 2 2 2 2 3 4" xfId="8222"/>
    <cellStyle name="S8 2 2 2 2 4" xfId="8223"/>
    <cellStyle name="S8 2 2 2 2 5" xfId="8224"/>
    <cellStyle name="S8 2 2 2 2 6" xfId="8225"/>
    <cellStyle name="S8 2 2 2 2 7" xfId="8226"/>
    <cellStyle name="S8 2 2 2 2 8" xfId="8227"/>
    <cellStyle name="S8 2 2 2 3" xfId="8228"/>
    <cellStyle name="S8 2 2 2 3 2" xfId="8229"/>
    <cellStyle name="S8 2 2 2 3 2 2" xfId="8230"/>
    <cellStyle name="S8 2 2 2 3 2 2 2" xfId="8231"/>
    <cellStyle name="S8 2 2 2 3 3" xfId="8232"/>
    <cellStyle name="S8 2 2 2 3 4" xfId="8233"/>
    <cellStyle name="S8 2 2 2 4" xfId="8234"/>
    <cellStyle name="S8 2 2 2 5" xfId="8235"/>
    <cellStyle name="S8 2 2 2 6" xfId="8236"/>
    <cellStyle name="S8 2 2 2 7" xfId="8237"/>
    <cellStyle name="S8 2 2 2 8" xfId="8238"/>
    <cellStyle name="S8 2 2 3" xfId="8239"/>
    <cellStyle name="S8 2 2 3 2" xfId="8240"/>
    <cellStyle name="S8 2 2 4" xfId="8241"/>
    <cellStyle name="S8 2 2 4 2" xfId="8242"/>
    <cellStyle name="S8 2 2 5" xfId="8243"/>
    <cellStyle name="S8 2 2 5 2" xfId="8244"/>
    <cellStyle name="S8 2 2 5 2 2" xfId="8245"/>
    <cellStyle name="S8 2 2 5 2 2 2" xfId="8246"/>
    <cellStyle name="S8 2 2 5 3" xfId="8247"/>
    <cellStyle name="S8 2 2 6" xfId="8248"/>
    <cellStyle name="S8 2 2 7" xfId="8249"/>
    <cellStyle name="S8 2 2 8" xfId="8250"/>
    <cellStyle name="S8 2 2 9" xfId="8251"/>
    <cellStyle name="S8 2 3" xfId="8252"/>
    <cellStyle name="S8 2 3 2" xfId="8253"/>
    <cellStyle name="S8 2 4" xfId="8254"/>
    <cellStyle name="S8 2 4 2" xfId="8255"/>
    <cellStyle name="S8 2 5" xfId="8256"/>
    <cellStyle name="S8 2 5 2" xfId="8257"/>
    <cellStyle name="S8 2 5 2 2" xfId="8258"/>
    <cellStyle name="S8 2 5 2 2 2" xfId="8259"/>
    <cellStyle name="S8 2 5 3" xfId="8260"/>
    <cellStyle name="S8 2 6" xfId="8261"/>
    <cellStyle name="S8 2 7" xfId="8262"/>
    <cellStyle name="S8 2 8" xfId="8263"/>
    <cellStyle name="S8 2 9" xfId="8264"/>
    <cellStyle name="S8 2_Totals_06_08_2010" xfId="8265"/>
    <cellStyle name="S8 20" xfId="8266"/>
    <cellStyle name="S8 20 2" xfId="8267"/>
    <cellStyle name="S8 200" xfId="8268"/>
    <cellStyle name="S8 200 2" xfId="8269"/>
    <cellStyle name="S8 201" xfId="8270"/>
    <cellStyle name="S8 201 2" xfId="8271"/>
    <cellStyle name="S8 202" xfId="8272"/>
    <cellStyle name="S8 202 2" xfId="8273"/>
    <cellStyle name="S8 203" xfId="8274"/>
    <cellStyle name="S8 203 2" xfId="8275"/>
    <cellStyle name="S8 204" xfId="8276"/>
    <cellStyle name="S8 204 2" xfId="8277"/>
    <cellStyle name="S8 205" xfId="8278"/>
    <cellStyle name="S8 205 2" xfId="8279"/>
    <cellStyle name="S8 206" xfId="8280"/>
    <cellStyle name="S8 206 2" xfId="8281"/>
    <cellStyle name="S8 207" xfId="8282"/>
    <cellStyle name="S8 207 2" xfId="8283"/>
    <cellStyle name="S8 208" xfId="8284"/>
    <cellStyle name="S8 208 2" xfId="8285"/>
    <cellStyle name="S8 209" xfId="8286"/>
    <cellStyle name="S8 209 2" xfId="8287"/>
    <cellStyle name="S8 21" xfId="8288"/>
    <cellStyle name="S8 21 2" xfId="8289"/>
    <cellStyle name="S8 210" xfId="8290"/>
    <cellStyle name="S8 210 2" xfId="8291"/>
    <cellStyle name="S8 211" xfId="8292"/>
    <cellStyle name="S8 211 2" xfId="8293"/>
    <cellStyle name="S8 212" xfId="8294"/>
    <cellStyle name="S8 212 2" xfId="8295"/>
    <cellStyle name="S8 213" xfId="8296"/>
    <cellStyle name="S8 213 2" xfId="8297"/>
    <cellStyle name="S8 214" xfId="8298"/>
    <cellStyle name="S8 214 2" xfId="8299"/>
    <cellStyle name="S8 215" xfId="8300"/>
    <cellStyle name="S8 215 2" xfId="8301"/>
    <cellStyle name="S8 216" xfId="8302"/>
    <cellStyle name="S8 216 2" xfId="8303"/>
    <cellStyle name="S8 217" xfId="8304"/>
    <cellStyle name="S8 217 2" xfId="8305"/>
    <cellStyle name="S8 217 2 2" xfId="8306"/>
    <cellStyle name="S8 217 2 2 2" xfId="8307"/>
    <cellStyle name="S8 217 3" xfId="8308"/>
    <cellStyle name="S8 217 4" xfId="8309"/>
    <cellStyle name="S8 218" xfId="8310"/>
    <cellStyle name="S8 218 2" xfId="8311"/>
    <cellStyle name="S8 219" xfId="8312"/>
    <cellStyle name="S8 219 2" xfId="8313"/>
    <cellStyle name="S8 22" xfId="8314"/>
    <cellStyle name="S8 22 2" xfId="8315"/>
    <cellStyle name="S8 220" xfId="8316"/>
    <cellStyle name="S8 220 2" xfId="8317"/>
    <cellStyle name="S8 221" xfId="8318"/>
    <cellStyle name="S8 221 2" xfId="8319"/>
    <cellStyle name="S8 222" xfId="8320"/>
    <cellStyle name="S8 222 2" xfId="8321"/>
    <cellStyle name="S8 223" xfId="8322"/>
    <cellStyle name="S8 223 2" xfId="8323"/>
    <cellStyle name="S8 224" xfId="8324"/>
    <cellStyle name="S8 224 2" xfId="8325"/>
    <cellStyle name="S8 225" xfId="8326"/>
    <cellStyle name="S8 225 2" xfId="8327"/>
    <cellStyle name="S8 226" xfId="8328"/>
    <cellStyle name="S8 226 2" xfId="8329"/>
    <cellStyle name="S8 227" xfId="8330"/>
    <cellStyle name="S8 227 2" xfId="8331"/>
    <cellStyle name="S8 228" xfId="8332"/>
    <cellStyle name="S8 229" xfId="8333"/>
    <cellStyle name="S8 23" xfId="8334"/>
    <cellStyle name="S8 23 2" xfId="8335"/>
    <cellStyle name="S8 230" xfId="8336"/>
    <cellStyle name="S8 231" xfId="8337"/>
    <cellStyle name="S8 232" xfId="8338"/>
    <cellStyle name="S8 233" xfId="8339"/>
    <cellStyle name="S8 234" xfId="8340"/>
    <cellStyle name="S8 235" xfId="8341"/>
    <cellStyle name="S8 236" xfId="8342"/>
    <cellStyle name="S8 237" xfId="8343"/>
    <cellStyle name="S8 238" xfId="8344"/>
    <cellStyle name="S8 239" xfId="8345"/>
    <cellStyle name="S8 24" xfId="8346"/>
    <cellStyle name="S8 24 2" xfId="8347"/>
    <cellStyle name="S8 240" xfId="8348"/>
    <cellStyle name="S8 241" xfId="8349"/>
    <cellStyle name="S8 242" xfId="8350"/>
    <cellStyle name="S8 243" xfId="8351"/>
    <cellStyle name="S8 244" xfId="8352"/>
    <cellStyle name="S8 245" xfId="8353"/>
    <cellStyle name="S8 246" xfId="8354"/>
    <cellStyle name="S8 247" xfId="8355"/>
    <cellStyle name="S8 248" xfId="8356"/>
    <cellStyle name="S8 249" xfId="8357"/>
    <cellStyle name="S8 25" xfId="8358"/>
    <cellStyle name="S8 25 2" xfId="8359"/>
    <cellStyle name="S8 250" xfId="8360"/>
    <cellStyle name="S8 251" xfId="8361"/>
    <cellStyle name="S8 252" xfId="8362"/>
    <cellStyle name="S8 253" xfId="8363"/>
    <cellStyle name="S8 254" xfId="8364"/>
    <cellStyle name="S8 255" xfId="8365"/>
    <cellStyle name="S8 256" xfId="8366"/>
    <cellStyle name="S8 26" xfId="8367"/>
    <cellStyle name="S8 26 2" xfId="8368"/>
    <cellStyle name="S8 27" xfId="8369"/>
    <cellStyle name="S8 27 2" xfId="8370"/>
    <cellStyle name="S8 28" xfId="8371"/>
    <cellStyle name="S8 28 2" xfId="8372"/>
    <cellStyle name="S8 29" xfId="8373"/>
    <cellStyle name="S8 29 2" xfId="8374"/>
    <cellStyle name="S8 3" xfId="8375"/>
    <cellStyle name="S8 3 2" xfId="8376"/>
    <cellStyle name="S8 3 3" xfId="8377"/>
    <cellStyle name="S8 30" xfId="8378"/>
    <cellStyle name="S8 30 2" xfId="8379"/>
    <cellStyle name="S8 31" xfId="8380"/>
    <cellStyle name="S8 31 2" xfId="8381"/>
    <cellStyle name="S8 32" xfId="8382"/>
    <cellStyle name="S8 32 2" xfId="8383"/>
    <cellStyle name="S8 33" xfId="8384"/>
    <cellStyle name="S8 33 2" xfId="8385"/>
    <cellStyle name="S8 34" xfId="8386"/>
    <cellStyle name="S8 34 2" xfId="8387"/>
    <cellStyle name="S8 35" xfId="8388"/>
    <cellStyle name="S8 35 2" xfId="8389"/>
    <cellStyle name="S8 36" xfId="8390"/>
    <cellStyle name="S8 36 2" xfId="8391"/>
    <cellStyle name="S8 37" xfId="8392"/>
    <cellStyle name="S8 37 2" xfId="8393"/>
    <cellStyle name="S8 38" xfId="8394"/>
    <cellStyle name="S8 38 2" xfId="8395"/>
    <cellStyle name="S8 39" xfId="8396"/>
    <cellStyle name="S8 39 2" xfId="8397"/>
    <cellStyle name="S8 4" xfId="8398"/>
    <cellStyle name="S8 4 2" xfId="8399"/>
    <cellStyle name="S8 4 3" xfId="8400"/>
    <cellStyle name="S8 40" xfId="8401"/>
    <cellStyle name="S8 40 2" xfId="8402"/>
    <cellStyle name="S8 41" xfId="8403"/>
    <cellStyle name="S8 41 2" xfId="8404"/>
    <cellStyle name="S8 42" xfId="8405"/>
    <cellStyle name="S8 42 2" xfId="8406"/>
    <cellStyle name="S8 43" xfId="8407"/>
    <cellStyle name="S8 43 2" xfId="8408"/>
    <cellStyle name="S8 44" xfId="8409"/>
    <cellStyle name="S8 44 2" xfId="8410"/>
    <cellStyle name="S8 45" xfId="8411"/>
    <cellStyle name="S8 45 2" xfId="8412"/>
    <cellStyle name="S8 46" xfId="8413"/>
    <cellStyle name="S8 46 2" xfId="8414"/>
    <cellStyle name="S8 47" xfId="8415"/>
    <cellStyle name="S8 47 2" xfId="8416"/>
    <cellStyle name="S8 48" xfId="8417"/>
    <cellStyle name="S8 48 2" xfId="8418"/>
    <cellStyle name="S8 49" xfId="8419"/>
    <cellStyle name="S8 49 2" xfId="8420"/>
    <cellStyle name="S8 5" xfId="8421"/>
    <cellStyle name="S8 5 2" xfId="8422"/>
    <cellStyle name="S8 50" xfId="8423"/>
    <cellStyle name="S8 50 2" xfId="8424"/>
    <cellStyle name="S8 51" xfId="8425"/>
    <cellStyle name="S8 51 2" xfId="8426"/>
    <cellStyle name="S8 52" xfId="8427"/>
    <cellStyle name="S8 52 2" xfId="8428"/>
    <cellStyle name="S8 53" xfId="8429"/>
    <cellStyle name="S8 53 2" xfId="8430"/>
    <cellStyle name="S8 54" xfId="8431"/>
    <cellStyle name="S8 54 2" xfId="8432"/>
    <cellStyle name="S8 55" xfId="8433"/>
    <cellStyle name="S8 55 2" xfId="8434"/>
    <cellStyle name="S8 56" xfId="8435"/>
    <cellStyle name="S8 56 2" xfId="8436"/>
    <cellStyle name="S8 57" xfId="8437"/>
    <cellStyle name="S8 57 2" xfId="8438"/>
    <cellStyle name="S8 58" xfId="8439"/>
    <cellStyle name="S8 58 2" xfId="8440"/>
    <cellStyle name="S8 59" xfId="8441"/>
    <cellStyle name="S8 59 2" xfId="8442"/>
    <cellStyle name="S8 6" xfId="8443"/>
    <cellStyle name="S8 6 2" xfId="8444"/>
    <cellStyle name="S8 60" xfId="8445"/>
    <cellStyle name="S8 60 2" xfId="8446"/>
    <cellStyle name="S8 61" xfId="8447"/>
    <cellStyle name="S8 61 2" xfId="8448"/>
    <cellStyle name="S8 62" xfId="8449"/>
    <cellStyle name="S8 62 2" xfId="8450"/>
    <cellStyle name="S8 63" xfId="8451"/>
    <cellStyle name="S8 63 2" xfId="8452"/>
    <cellStyle name="S8 64" xfId="8453"/>
    <cellStyle name="S8 64 2" xfId="8454"/>
    <cellStyle name="S8 65" xfId="8455"/>
    <cellStyle name="S8 65 2" xfId="8456"/>
    <cellStyle name="S8 66" xfId="8457"/>
    <cellStyle name="S8 66 2" xfId="8458"/>
    <cellStyle name="S8 67" xfId="8459"/>
    <cellStyle name="S8 67 2" xfId="8460"/>
    <cellStyle name="S8 68" xfId="8461"/>
    <cellStyle name="S8 68 2" xfId="8462"/>
    <cellStyle name="S8 69" xfId="8463"/>
    <cellStyle name="S8 69 2" xfId="8464"/>
    <cellStyle name="S8 7" xfId="8465"/>
    <cellStyle name="S8 7 2" xfId="8466"/>
    <cellStyle name="S8 70" xfId="8467"/>
    <cellStyle name="S8 70 2" xfId="8468"/>
    <cellStyle name="S8 71" xfId="8469"/>
    <cellStyle name="S8 71 2" xfId="8470"/>
    <cellStyle name="S8 72" xfId="8471"/>
    <cellStyle name="S8 72 2" xfId="8472"/>
    <cellStyle name="S8 73" xfId="8473"/>
    <cellStyle name="S8 73 2" xfId="8474"/>
    <cellStyle name="S8 74" xfId="8475"/>
    <cellStyle name="S8 74 2" xfId="8476"/>
    <cellStyle name="S8 75" xfId="8477"/>
    <cellStyle name="S8 75 2" xfId="8478"/>
    <cellStyle name="S8 76" xfId="8479"/>
    <cellStyle name="S8 76 2" xfId="8480"/>
    <cellStyle name="S8 77" xfId="8481"/>
    <cellStyle name="S8 77 2" xfId="8482"/>
    <cellStyle name="S8 78" xfId="8483"/>
    <cellStyle name="S8 78 2" xfId="8484"/>
    <cellStyle name="S8 79" xfId="8485"/>
    <cellStyle name="S8 79 2" xfId="8486"/>
    <cellStyle name="S8 8" xfId="8487"/>
    <cellStyle name="S8 8 2" xfId="8488"/>
    <cellStyle name="S8 80" xfId="8489"/>
    <cellStyle name="S8 80 2" xfId="8490"/>
    <cellStyle name="S8 81" xfId="8491"/>
    <cellStyle name="S8 81 2" xfId="8492"/>
    <cellStyle name="S8 82" xfId="8493"/>
    <cellStyle name="S8 82 2" xfId="8494"/>
    <cellStyle name="S8 83" xfId="8495"/>
    <cellStyle name="S8 83 2" xfId="8496"/>
    <cellStyle name="S8 84" xfId="8497"/>
    <cellStyle name="S8 84 2" xfId="8498"/>
    <cellStyle name="S8 85" xfId="8499"/>
    <cellStyle name="S8 85 2" xfId="8500"/>
    <cellStyle name="S8 86" xfId="8501"/>
    <cellStyle name="S8 86 2" xfId="8502"/>
    <cellStyle name="S8 87" xfId="8503"/>
    <cellStyle name="S8 87 2" xfId="8504"/>
    <cellStyle name="S8 88" xfId="8505"/>
    <cellStyle name="S8 88 2" xfId="8506"/>
    <cellStyle name="S8 89" xfId="8507"/>
    <cellStyle name="S8 89 2" xfId="8508"/>
    <cellStyle name="S8 9" xfId="8509"/>
    <cellStyle name="S8 9 2" xfId="8510"/>
    <cellStyle name="S8 90" xfId="8511"/>
    <cellStyle name="S8 90 2" xfId="8512"/>
    <cellStyle name="S8 91" xfId="8513"/>
    <cellStyle name="S8 91 2" xfId="8514"/>
    <cellStyle name="S8 92" xfId="8515"/>
    <cellStyle name="S8 92 2" xfId="8516"/>
    <cellStyle name="S8 93" xfId="8517"/>
    <cellStyle name="S8 93 2" xfId="8518"/>
    <cellStyle name="S8 94" xfId="8519"/>
    <cellStyle name="S8 94 2" xfId="8520"/>
    <cellStyle name="S8 95" xfId="8521"/>
    <cellStyle name="S8 95 2" xfId="8522"/>
    <cellStyle name="S8 96" xfId="8523"/>
    <cellStyle name="S8 96 2" xfId="8524"/>
    <cellStyle name="S8 97" xfId="8525"/>
    <cellStyle name="S8 97 2" xfId="8526"/>
    <cellStyle name="S8 98" xfId="8527"/>
    <cellStyle name="S8 98 2" xfId="8528"/>
    <cellStyle name="S8 99" xfId="8529"/>
    <cellStyle name="S8 99 2" xfId="8530"/>
    <cellStyle name="S8_20.06.2013 - имущество г. Ташкента" xfId="8531"/>
    <cellStyle name="S9" xfId="8532"/>
    <cellStyle name="S9 10" xfId="8533"/>
    <cellStyle name="S9 10 2" xfId="8534"/>
    <cellStyle name="S9 100" xfId="8535"/>
    <cellStyle name="S9 100 2" xfId="8536"/>
    <cellStyle name="S9 101" xfId="8537"/>
    <cellStyle name="S9 101 2" xfId="8538"/>
    <cellStyle name="S9 102" xfId="8539"/>
    <cellStyle name="S9 102 2" xfId="8540"/>
    <cellStyle name="S9 103" xfId="8541"/>
    <cellStyle name="S9 103 2" xfId="8542"/>
    <cellStyle name="S9 104" xfId="8543"/>
    <cellStyle name="S9 104 2" xfId="8544"/>
    <cellStyle name="S9 105" xfId="8545"/>
    <cellStyle name="S9 105 2" xfId="8546"/>
    <cellStyle name="S9 106" xfId="8547"/>
    <cellStyle name="S9 106 2" xfId="8548"/>
    <cellStyle name="S9 107" xfId="8549"/>
    <cellStyle name="S9 107 2" xfId="8550"/>
    <cellStyle name="S9 108" xfId="8551"/>
    <cellStyle name="S9 108 2" xfId="8552"/>
    <cellStyle name="S9 109" xfId="8553"/>
    <cellStyle name="S9 109 2" xfId="8554"/>
    <cellStyle name="S9 11" xfId="8555"/>
    <cellStyle name="S9 11 2" xfId="8556"/>
    <cellStyle name="S9 110" xfId="8557"/>
    <cellStyle name="S9 110 2" xfId="8558"/>
    <cellStyle name="S9 111" xfId="8559"/>
    <cellStyle name="S9 111 2" xfId="8560"/>
    <cellStyle name="S9 112" xfId="8561"/>
    <cellStyle name="S9 112 2" xfId="8562"/>
    <cellStyle name="S9 113" xfId="8563"/>
    <cellStyle name="S9 113 2" xfId="8564"/>
    <cellStyle name="S9 114" xfId="8565"/>
    <cellStyle name="S9 114 2" xfId="8566"/>
    <cellStyle name="S9 115" xfId="8567"/>
    <cellStyle name="S9 115 2" xfId="8568"/>
    <cellStyle name="S9 116" xfId="8569"/>
    <cellStyle name="S9 116 2" xfId="8570"/>
    <cellStyle name="S9 117" xfId="8571"/>
    <cellStyle name="S9 117 2" xfId="8572"/>
    <cellStyle name="S9 118" xfId="8573"/>
    <cellStyle name="S9 118 2" xfId="8574"/>
    <cellStyle name="S9 119" xfId="8575"/>
    <cellStyle name="S9 119 2" xfId="8576"/>
    <cellStyle name="S9 12" xfId="8577"/>
    <cellStyle name="S9 12 2" xfId="8578"/>
    <cellStyle name="S9 120" xfId="8579"/>
    <cellStyle name="S9 120 2" xfId="8580"/>
    <cellStyle name="S9 121" xfId="8581"/>
    <cellStyle name="S9 121 2" xfId="8582"/>
    <cellStyle name="S9 122" xfId="8583"/>
    <cellStyle name="S9 122 2" xfId="8584"/>
    <cellStyle name="S9 123" xfId="8585"/>
    <cellStyle name="S9 123 2" xfId="8586"/>
    <cellStyle name="S9 124" xfId="8587"/>
    <cellStyle name="S9 124 2" xfId="8588"/>
    <cellStyle name="S9 125" xfId="8589"/>
    <cellStyle name="S9 125 2" xfId="8590"/>
    <cellStyle name="S9 126" xfId="8591"/>
    <cellStyle name="S9 126 2" xfId="8592"/>
    <cellStyle name="S9 127" xfId="8593"/>
    <cellStyle name="S9 127 2" xfId="8594"/>
    <cellStyle name="S9 128" xfId="8595"/>
    <cellStyle name="S9 128 2" xfId="8596"/>
    <cellStyle name="S9 129" xfId="8597"/>
    <cellStyle name="S9 129 2" xfId="8598"/>
    <cellStyle name="S9 13" xfId="8599"/>
    <cellStyle name="S9 13 2" xfId="8600"/>
    <cellStyle name="S9 130" xfId="8601"/>
    <cellStyle name="S9 130 2" xfId="8602"/>
    <cellStyle name="S9 131" xfId="8603"/>
    <cellStyle name="S9 131 2" xfId="8604"/>
    <cellStyle name="S9 132" xfId="8605"/>
    <cellStyle name="S9 132 2" xfId="8606"/>
    <cellStyle name="S9 133" xfId="8607"/>
    <cellStyle name="S9 133 2" xfId="8608"/>
    <cellStyle name="S9 134" xfId="8609"/>
    <cellStyle name="S9 134 2" xfId="8610"/>
    <cellStyle name="S9 135" xfId="8611"/>
    <cellStyle name="S9 135 2" xfId="8612"/>
    <cellStyle name="S9 136" xfId="8613"/>
    <cellStyle name="S9 136 2" xfId="8614"/>
    <cellStyle name="S9 137" xfId="8615"/>
    <cellStyle name="S9 137 2" xfId="8616"/>
    <cellStyle name="S9 138" xfId="8617"/>
    <cellStyle name="S9 138 2" xfId="8618"/>
    <cellStyle name="S9 139" xfId="8619"/>
    <cellStyle name="S9 139 2" xfId="8620"/>
    <cellStyle name="S9 14" xfId="8621"/>
    <cellStyle name="S9 14 2" xfId="8622"/>
    <cellStyle name="S9 140" xfId="8623"/>
    <cellStyle name="S9 140 2" xfId="8624"/>
    <cellStyle name="S9 141" xfId="8625"/>
    <cellStyle name="S9 141 2" xfId="8626"/>
    <cellStyle name="S9 142" xfId="8627"/>
    <cellStyle name="S9 142 2" xfId="8628"/>
    <cellStyle name="S9 143" xfId="8629"/>
    <cellStyle name="S9 143 2" xfId="8630"/>
    <cellStyle name="S9 144" xfId="8631"/>
    <cellStyle name="S9 144 2" xfId="8632"/>
    <cellStyle name="S9 145" xfId="8633"/>
    <cellStyle name="S9 145 2" xfId="8634"/>
    <cellStyle name="S9 146" xfId="8635"/>
    <cellStyle name="S9 146 2" xfId="8636"/>
    <cellStyle name="S9 147" xfId="8637"/>
    <cellStyle name="S9 147 2" xfId="8638"/>
    <cellStyle name="S9 148" xfId="8639"/>
    <cellStyle name="S9 148 2" xfId="8640"/>
    <cellStyle name="S9 149" xfId="8641"/>
    <cellStyle name="S9 149 2" xfId="8642"/>
    <cellStyle name="S9 15" xfId="8643"/>
    <cellStyle name="S9 15 2" xfId="8644"/>
    <cellStyle name="S9 150" xfId="8645"/>
    <cellStyle name="S9 150 2" xfId="8646"/>
    <cellStyle name="S9 151" xfId="8647"/>
    <cellStyle name="S9 151 2" xfId="8648"/>
    <cellStyle name="S9 152" xfId="8649"/>
    <cellStyle name="S9 152 2" xfId="8650"/>
    <cellStyle name="S9 153" xfId="8651"/>
    <cellStyle name="S9 153 2" xfId="8652"/>
    <cellStyle name="S9 154" xfId="8653"/>
    <cellStyle name="S9 154 2" xfId="8654"/>
    <cellStyle name="S9 155" xfId="8655"/>
    <cellStyle name="S9 155 2" xfId="8656"/>
    <cellStyle name="S9 156" xfId="8657"/>
    <cellStyle name="S9 156 2" xfId="8658"/>
    <cellStyle name="S9 157" xfId="8659"/>
    <cellStyle name="S9 157 2" xfId="8660"/>
    <cellStyle name="S9 158" xfId="8661"/>
    <cellStyle name="S9 158 2" xfId="8662"/>
    <cellStyle name="S9 159" xfId="8663"/>
    <cellStyle name="S9 159 2" xfId="8664"/>
    <cellStyle name="S9 16" xfId="8665"/>
    <cellStyle name="S9 16 2" xfId="8666"/>
    <cellStyle name="S9 160" xfId="8667"/>
    <cellStyle name="S9 160 2" xfId="8668"/>
    <cellStyle name="S9 161" xfId="8669"/>
    <cellStyle name="S9 161 2" xfId="8670"/>
    <cellStyle name="S9 162" xfId="8671"/>
    <cellStyle name="S9 162 2" xfId="8672"/>
    <cellStyle name="S9 163" xfId="8673"/>
    <cellStyle name="S9 163 2" xfId="8674"/>
    <cellStyle name="S9 164" xfId="8675"/>
    <cellStyle name="S9 164 2" xfId="8676"/>
    <cellStyle name="S9 165" xfId="8677"/>
    <cellStyle name="S9 165 2" xfId="8678"/>
    <cellStyle name="S9 166" xfId="8679"/>
    <cellStyle name="S9 166 2" xfId="8680"/>
    <cellStyle name="S9 167" xfId="8681"/>
    <cellStyle name="S9 167 2" xfId="8682"/>
    <cellStyle name="S9 168" xfId="8683"/>
    <cellStyle name="S9 168 2" xfId="8684"/>
    <cellStyle name="S9 169" xfId="8685"/>
    <cellStyle name="S9 169 2" xfId="8686"/>
    <cellStyle name="S9 17" xfId="8687"/>
    <cellStyle name="S9 17 2" xfId="8688"/>
    <cellStyle name="S9 170" xfId="8689"/>
    <cellStyle name="S9 170 2" xfId="8690"/>
    <cellStyle name="S9 171" xfId="8691"/>
    <cellStyle name="S9 171 2" xfId="8692"/>
    <cellStyle name="S9 172" xfId="8693"/>
    <cellStyle name="S9 172 2" xfId="8694"/>
    <cellStyle name="S9 173" xfId="8695"/>
    <cellStyle name="S9 173 2" xfId="8696"/>
    <cellStyle name="S9 174" xfId="8697"/>
    <cellStyle name="S9 174 2" xfId="8698"/>
    <cellStyle name="S9 175" xfId="8699"/>
    <cellStyle name="S9 175 2" xfId="8700"/>
    <cellStyle name="S9 176" xfId="8701"/>
    <cellStyle name="S9 176 2" xfId="8702"/>
    <cellStyle name="S9 177" xfId="8703"/>
    <cellStyle name="S9 177 2" xfId="8704"/>
    <cellStyle name="S9 178" xfId="8705"/>
    <cellStyle name="S9 178 2" xfId="8706"/>
    <cellStyle name="S9 179" xfId="8707"/>
    <cellStyle name="S9 179 2" xfId="8708"/>
    <cellStyle name="S9 18" xfId="8709"/>
    <cellStyle name="S9 18 2" xfId="8710"/>
    <cellStyle name="S9 180" xfId="8711"/>
    <cellStyle name="S9 180 2" xfId="8712"/>
    <cellStyle name="S9 181" xfId="8713"/>
    <cellStyle name="S9 181 2" xfId="8714"/>
    <cellStyle name="S9 182" xfId="8715"/>
    <cellStyle name="S9 182 2" xfId="8716"/>
    <cellStyle name="S9 183" xfId="8717"/>
    <cellStyle name="S9 183 2" xfId="8718"/>
    <cellStyle name="S9 184" xfId="8719"/>
    <cellStyle name="S9 184 2" xfId="8720"/>
    <cellStyle name="S9 185" xfId="8721"/>
    <cellStyle name="S9 185 2" xfId="8722"/>
    <cellStyle name="S9 186" xfId="8723"/>
    <cellStyle name="S9 186 2" xfId="8724"/>
    <cellStyle name="S9 187" xfId="8725"/>
    <cellStyle name="S9 187 2" xfId="8726"/>
    <cellStyle name="S9 188" xfId="8727"/>
    <cellStyle name="S9 188 2" xfId="8728"/>
    <cellStyle name="S9 189" xfId="8729"/>
    <cellStyle name="S9 189 2" xfId="8730"/>
    <cellStyle name="S9 19" xfId="8731"/>
    <cellStyle name="S9 19 2" xfId="8732"/>
    <cellStyle name="S9 190" xfId="8733"/>
    <cellStyle name="S9 190 2" xfId="8734"/>
    <cellStyle name="S9 191" xfId="8735"/>
    <cellStyle name="S9 191 2" xfId="8736"/>
    <cellStyle name="S9 192" xfId="8737"/>
    <cellStyle name="S9 192 2" xfId="8738"/>
    <cellStyle name="S9 193" xfId="8739"/>
    <cellStyle name="S9 193 2" xfId="8740"/>
    <cellStyle name="S9 194" xfId="8741"/>
    <cellStyle name="S9 194 2" xfId="8742"/>
    <cellStyle name="S9 195" xfId="8743"/>
    <cellStyle name="S9 195 2" xfId="8744"/>
    <cellStyle name="S9 196" xfId="8745"/>
    <cellStyle name="S9 196 2" xfId="8746"/>
    <cellStyle name="S9 197" xfId="8747"/>
    <cellStyle name="S9 197 2" xfId="8748"/>
    <cellStyle name="S9 198" xfId="8749"/>
    <cellStyle name="S9 198 2" xfId="8750"/>
    <cellStyle name="S9 199" xfId="8751"/>
    <cellStyle name="S9 199 2" xfId="8752"/>
    <cellStyle name="S9 2" xfId="8753"/>
    <cellStyle name="S9 2 10" xfId="8754"/>
    <cellStyle name="S9 2 2" xfId="8755"/>
    <cellStyle name="S9 2 2 10" xfId="8756"/>
    <cellStyle name="S9 2 2 2" xfId="8757"/>
    <cellStyle name="S9 2 2 2 2" xfId="8758"/>
    <cellStyle name="S9 2 2 2 2 2" xfId="8759"/>
    <cellStyle name="S9 2 2 2 2 2 2" xfId="8760"/>
    <cellStyle name="S9 2 2 2 2 2 2 2" xfId="8761"/>
    <cellStyle name="S9 2 2 2 2 2 2 2 2" xfId="8762"/>
    <cellStyle name="S9 2 2 2 2 2 2 2 2 2" xfId="8763"/>
    <cellStyle name="S9 2 2 2 2 2 2 2 2 2 2" xfId="8764"/>
    <cellStyle name="S9 2 2 2 2 2 2 2 2 2 2 2" xfId="8765"/>
    <cellStyle name="S9 2 2 2 2 2 2 2 2 3" xfId="8766"/>
    <cellStyle name="S9 2 2 2 2 2 2 2 2 4" xfId="8767"/>
    <cellStyle name="S9 2 2 2 2 2 2 2 2 5" xfId="8768"/>
    <cellStyle name="S9 2 2 2 2 2 2 2 3" xfId="8769"/>
    <cellStyle name="S9 2 2 2 2 2 2 2 4" xfId="8770"/>
    <cellStyle name="S9 2 2 2 2 2 2 2 5" xfId="8771"/>
    <cellStyle name="S9 2 2 2 2 2 2 2 6" xfId="8772"/>
    <cellStyle name="S9 2 2 2 2 2 2 3" xfId="8773"/>
    <cellStyle name="S9 2 2 2 2 2 2 4" xfId="8774"/>
    <cellStyle name="S9 2 2 2 2 2 2 5" xfId="8775"/>
    <cellStyle name="S9 2 2 2 2 2 2 6" xfId="8776"/>
    <cellStyle name="S9 2 2 2 2 2 2 7" xfId="8777"/>
    <cellStyle name="S9 2 2 2 2 2 3" xfId="8778"/>
    <cellStyle name="S9 2 2 2 2 2 4" xfId="8779"/>
    <cellStyle name="S9 2 2 2 2 2 5" xfId="8780"/>
    <cellStyle name="S9 2 2 2 2 2 6" xfId="8781"/>
    <cellStyle name="S9 2 2 2 2 2 7" xfId="8782"/>
    <cellStyle name="S9 2 2 2 2 2 8" xfId="8783"/>
    <cellStyle name="S9 2 2 2 2 3" xfId="8784"/>
    <cellStyle name="S9 2 2 2 2 3 2" xfId="8785"/>
    <cellStyle name="S9 2 2 2 2 3 2 2" xfId="8786"/>
    <cellStyle name="S9 2 2 2 2 3 2 2 2" xfId="8787"/>
    <cellStyle name="S9 2 2 2 2 3 3" xfId="8788"/>
    <cellStyle name="S9 2 2 2 2 3 4" xfId="8789"/>
    <cellStyle name="S9 2 2 2 2 4" xfId="8790"/>
    <cellStyle name="S9 2 2 2 2 5" xfId="8791"/>
    <cellStyle name="S9 2 2 2 2 6" xfId="8792"/>
    <cellStyle name="S9 2 2 2 2 7" xfId="8793"/>
    <cellStyle name="S9 2 2 2 2 8" xfId="8794"/>
    <cellStyle name="S9 2 2 2 3" xfId="8795"/>
    <cellStyle name="S9 2 2 2 3 2" xfId="8796"/>
    <cellStyle name="S9 2 2 2 3 2 2" xfId="8797"/>
    <cellStyle name="S9 2 2 2 3 2 2 2" xfId="8798"/>
    <cellStyle name="S9 2 2 2 3 3" xfId="8799"/>
    <cellStyle name="S9 2 2 2 3 4" xfId="8800"/>
    <cellStyle name="S9 2 2 2 4" xfId="8801"/>
    <cellStyle name="S9 2 2 2 5" xfId="8802"/>
    <cellStyle name="S9 2 2 2 6" xfId="8803"/>
    <cellStyle name="S9 2 2 2 7" xfId="8804"/>
    <cellStyle name="S9 2 2 2 8" xfId="8805"/>
    <cellStyle name="S9 2 2 3" xfId="8806"/>
    <cellStyle name="S9 2 2 3 2" xfId="8807"/>
    <cellStyle name="S9 2 2 4" xfId="8808"/>
    <cellStyle name="S9 2 2 4 2" xfId="8809"/>
    <cellStyle name="S9 2 2 5" xfId="8810"/>
    <cellStyle name="S9 2 2 5 2" xfId="8811"/>
    <cellStyle name="S9 2 2 5 2 2" xfId="8812"/>
    <cellStyle name="S9 2 2 5 2 2 2" xfId="8813"/>
    <cellStyle name="S9 2 2 5 3" xfId="8814"/>
    <cellStyle name="S9 2 2 6" xfId="8815"/>
    <cellStyle name="S9 2 2 7" xfId="8816"/>
    <cellStyle name="S9 2 2 8" xfId="8817"/>
    <cellStyle name="S9 2 2 9" xfId="8818"/>
    <cellStyle name="S9 2 3" xfId="8819"/>
    <cellStyle name="S9 2 3 2" xfId="8820"/>
    <cellStyle name="S9 2 4" xfId="8821"/>
    <cellStyle name="S9 2 4 2" xfId="8822"/>
    <cellStyle name="S9 2 5" xfId="8823"/>
    <cellStyle name="S9 2 5 2" xfId="8824"/>
    <cellStyle name="S9 2 5 2 2" xfId="8825"/>
    <cellStyle name="S9 2 5 2 2 2" xfId="8826"/>
    <cellStyle name="S9 2 5 3" xfId="8827"/>
    <cellStyle name="S9 2 6" xfId="8828"/>
    <cellStyle name="S9 2 7" xfId="8829"/>
    <cellStyle name="S9 2 8" xfId="8830"/>
    <cellStyle name="S9 2 9" xfId="8831"/>
    <cellStyle name="S9 2_Totals_06_08_2010" xfId="8832"/>
    <cellStyle name="S9 20" xfId="8833"/>
    <cellStyle name="S9 20 2" xfId="8834"/>
    <cellStyle name="S9 200" xfId="8835"/>
    <cellStyle name="S9 200 2" xfId="8836"/>
    <cellStyle name="S9 201" xfId="8837"/>
    <cellStyle name="S9 201 2" xfId="8838"/>
    <cellStyle name="S9 202" xfId="8839"/>
    <cellStyle name="S9 202 2" xfId="8840"/>
    <cellStyle name="S9 203" xfId="8841"/>
    <cellStyle name="S9 203 2" xfId="8842"/>
    <cellStyle name="S9 204" xfId="8843"/>
    <cellStyle name="S9 204 2" xfId="8844"/>
    <cellStyle name="S9 205" xfId="8845"/>
    <cellStyle name="S9 205 2" xfId="8846"/>
    <cellStyle name="S9 206" xfId="8847"/>
    <cellStyle name="S9 206 2" xfId="8848"/>
    <cellStyle name="S9 207" xfId="8849"/>
    <cellStyle name="S9 207 2" xfId="8850"/>
    <cellStyle name="S9 208" xfId="8851"/>
    <cellStyle name="S9 208 2" xfId="8852"/>
    <cellStyle name="S9 209" xfId="8853"/>
    <cellStyle name="S9 209 2" xfId="8854"/>
    <cellStyle name="S9 21" xfId="8855"/>
    <cellStyle name="S9 21 2" xfId="8856"/>
    <cellStyle name="S9 210" xfId="8857"/>
    <cellStyle name="S9 210 2" xfId="8858"/>
    <cellStyle name="S9 211" xfId="8859"/>
    <cellStyle name="S9 211 2" xfId="8860"/>
    <cellStyle name="S9 212" xfId="8861"/>
    <cellStyle name="S9 212 2" xfId="8862"/>
    <cellStyle name="S9 213" xfId="8863"/>
    <cellStyle name="S9 213 2" xfId="8864"/>
    <cellStyle name="S9 214" xfId="8865"/>
    <cellStyle name="S9 214 2" xfId="8866"/>
    <cellStyle name="S9 215" xfId="8867"/>
    <cellStyle name="S9 215 2" xfId="8868"/>
    <cellStyle name="S9 216" xfId="8869"/>
    <cellStyle name="S9 216 2" xfId="8870"/>
    <cellStyle name="S9 217" xfId="8871"/>
    <cellStyle name="S9 217 2" xfId="8872"/>
    <cellStyle name="S9 217 2 2" xfId="8873"/>
    <cellStyle name="S9 217 2 2 2" xfId="8874"/>
    <cellStyle name="S9 217 3" xfId="8875"/>
    <cellStyle name="S9 217 4" xfId="8876"/>
    <cellStyle name="S9 218" xfId="8877"/>
    <cellStyle name="S9 218 2" xfId="8878"/>
    <cellStyle name="S9 219" xfId="8879"/>
    <cellStyle name="S9 219 2" xfId="8880"/>
    <cellStyle name="S9 22" xfId="8881"/>
    <cellStyle name="S9 22 2" xfId="8882"/>
    <cellStyle name="S9 220" xfId="8883"/>
    <cellStyle name="S9 220 2" xfId="8884"/>
    <cellStyle name="S9 221" xfId="8885"/>
    <cellStyle name="S9 221 2" xfId="8886"/>
    <cellStyle name="S9 222" xfId="8887"/>
    <cellStyle name="S9 222 2" xfId="8888"/>
    <cellStyle name="S9 223" xfId="8889"/>
    <cellStyle name="S9 223 2" xfId="8890"/>
    <cellStyle name="S9 224" xfId="8891"/>
    <cellStyle name="S9 224 2" xfId="8892"/>
    <cellStyle name="S9 225" xfId="8893"/>
    <cellStyle name="S9 225 2" xfId="8894"/>
    <cellStyle name="S9 226" xfId="8895"/>
    <cellStyle name="S9 226 2" xfId="8896"/>
    <cellStyle name="S9 227" xfId="8897"/>
    <cellStyle name="S9 227 2" xfId="8898"/>
    <cellStyle name="S9 228" xfId="8899"/>
    <cellStyle name="S9 229" xfId="8900"/>
    <cellStyle name="S9 23" xfId="8901"/>
    <cellStyle name="S9 23 2" xfId="8902"/>
    <cellStyle name="S9 230" xfId="8903"/>
    <cellStyle name="S9 231" xfId="8904"/>
    <cellStyle name="S9 232" xfId="8905"/>
    <cellStyle name="S9 233" xfId="8906"/>
    <cellStyle name="S9 234" xfId="8907"/>
    <cellStyle name="S9 235" xfId="8908"/>
    <cellStyle name="S9 235 2" xfId="8909"/>
    <cellStyle name="S9 236" xfId="8910"/>
    <cellStyle name="S9 236 2" xfId="8911"/>
    <cellStyle name="S9 237" xfId="8912"/>
    <cellStyle name="S9 237 2" xfId="8913"/>
    <cellStyle name="S9 238" xfId="8914"/>
    <cellStyle name="S9 238 2" xfId="8915"/>
    <cellStyle name="S9 239" xfId="8916"/>
    <cellStyle name="S9 239 2" xfId="8917"/>
    <cellStyle name="S9 24" xfId="8918"/>
    <cellStyle name="S9 24 2" xfId="8919"/>
    <cellStyle name="S9 240" xfId="8920"/>
    <cellStyle name="S9 240 2" xfId="8921"/>
    <cellStyle name="S9 241" xfId="8922"/>
    <cellStyle name="S9 241 2" xfId="8923"/>
    <cellStyle name="S9 242" xfId="8924"/>
    <cellStyle name="S9 242 2" xfId="8925"/>
    <cellStyle name="S9 243" xfId="8926"/>
    <cellStyle name="S9 243 2" xfId="8927"/>
    <cellStyle name="S9 244" xfId="8928"/>
    <cellStyle name="S9 244 2" xfId="8929"/>
    <cellStyle name="S9 245" xfId="8930"/>
    <cellStyle name="S9 245 2" xfId="8931"/>
    <cellStyle name="S9 246" xfId="8932"/>
    <cellStyle name="S9 246 2" xfId="8933"/>
    <cellStyle name="S9 247" xfId="8934"/>
    <cellStyle name="S9 247 2" xfId="8935"/>
    <cellStyle name="S9 248" xfId="8936"/>
    <cellStyle name="S9 248 2" xfId="8937"/>
    <cellStyle name="S9 249" xfId="8938"/>
    <cellStyle name="S9 249 2" xfId="8939"/>
    <cellStyle name="S9 25" xfId="8940"/>
    <cellStyle name="S9 25 2" xfId="8941"/>
    <cellStyle name="S9 250" xfId="8942"/>
    <cellStyle name="S9 250 2" xfId="8943"/>
    <cellStyle name="S9 251" xfId="8944"/>
    <cellStyle name="S9 252" xfId="8945"/>
    <cellStyle name="S9 253" xfId="8946"/>
    <cellStyle name="S9 254" xfId="8947"/>
    <cellStyle name="S9 255" xfId="8948"/>
    <cellStyle name="S9 256" xfId="8949"/>
    <cellStyle name="S9 26" xfId="8950"/>
    <cellStyle name="S9 26 2" xfId="8951"/>
    <cellStyle name="S9 27" xfId="8952"/>
    <cellStyle name="S9 27 2" xfId="8953"/>
    <cellStyle name="S9 28" xfId="8954"/>
    <cellStyle name="S9 28 2" xfId="8955"/>
    <cellStyle name="S9 29" xfId="8956"/>
    <cellStyle name="S9 29 2" xfId="8957"/>
    <cellStyle name="S9 3" xfId="8958"/>
    <cellStyle name="S9 3 2" xfId="8959"/>
    <cellStyle name="S9 3 3" xfId="8960"/>
    <cellStyle name="S9 30" xfId="8961"/>
    <cellStyle name="S9 30 2" xfId="8962"/>
    <cellStyle name="S9 31" xfId="8963"/>
    <cellStyle name="S9 31 2" xfId="8964"/>
    <cellStyle name="S9 32" xfId="8965"/>
    <cellStyle name="S9 32 2" xfId="8966"/>
    <cellStyle name="S9 33" xfId="8967"/>
    <cellStyle name="S9 33 2" xfId="8968"/>
    <cellStyle name="S9 34" xfId="8969"/>
    <cellStyle name="S9 34 2" xfId="8970"/>
    <cellStyle name="S9 35" xfId="8971"/>
    <cellStyle name="S9 35 2" xfId="8972"/>
    <cellStyle name="S9 36" xfId="8973"/>
    <cellStyle name="S9 36 2" xfId="8974"/>
    <cellStyle name="S9 37" xfId="8975"/>
    <cellStyle name="S9 37 2" xfId="8976"/>
    <cellStyle name="S9 38" xfId="8977"/>
    <cellStyle name="S9 38 2" xfId="8978"/>
    <cellStyle name="S9 39" xfId="8979"/>
    <cellStyle name="S9 39 2" xfId="8980"/>
    <cellStyle name="S9 4" xfId="8981"/>
    <cellStyle name="S9 4 2" xfId="8982"/>
    <cellStyle name="S9 4 3" xfId="8983"/>
    <cellStyle name="S9 40" xfId="8984"/>
    <cellStyle name="S9 40 2" xfId="8985"/>
    <cellStyle name="S9 41" xfId="8986"/>
    <cellStyle name="S9 41 2" xfId="8987"/>
    <cellStyle name="S9 42" xfId="8988"/>
    <cellStyle name="S9 42 2" xfId="8989"/>
    <cellStyle name="S9 43" xfId="8990"/>
    <cellStyle name="S9 43 2" xfId="8991"/>
    <cellStyle name="S9 44" xfId="8992"/>
    <cellStyle name="S9 44 2" xfId="8993"/>
    <cellStyle name="S9 45" xfId="8994"/>
    <cellStyle name="S9 45 2" xfId="8995"/>
    <cellStyle name="S9 46" xfId="8996"/>
    <cellStyle name="S9 46 2" xfId="8997"/>
    <cellStyle name="S9 47" xfId="8998"/>
    <cellStyle name="S9 47 2" xfId="8999"/>
    <cellStyle name="S9 48" xfId="9000"/>
    <cellStyle name="S9 48 2" xfId="9001"/>
    <cellStyle name="S9 49" xfId="9002"/>
    <cellStyle name="S9 49 2" xfId="9003"/>
    <cellStyle name="S9 5" xfId="9004"/>
    <cellStyle name="S9 5 2" xfId="9005"/>
    <cellStyle name="S9 50" xfId="9006"/>
    <cellStyle name="S9 50 2" xfId="9007"/>
    <cellStyle name="S9 51" xfId="9008"/>
    <cellStyle name="S9 51 2" xfId="9009"/>
    <cellStyle name="S9 52" xfId="9010"/>
    <cellStyle name="S9 52 2" xfId="9011"/>
    <cellStyle name="S9 53" xfId="9012"/>
    <cellStyle name="S9 53 2" xfId="9013"/>
    <cellStyle name="S9 54" xfId="9014"/>
    <cellStyle name="S9 54 2" xfId="9015"/>
    <cellStyle name="S9 55" xfId="9016"/>
    <cellStyle name="S9 55 2" xfId="9017"/>
    <cellStyle name="S9 56" xfId="9018"/>
    <cellStyle name="S9 56 2" xfId="9019"/>
    <cellStyle name="S9 57" xfId="9020"/>
    <cellStyle name="S9 57 2" xfId="9021"/>
    <cellStyle name="S9 58" xfId="9022"/>
    <cellStyle name="S9 58 2" xfId="9023"/>
    <cellStyle name="S9 59" xfId="9024"/>
    <cellStyle name="S9 59 2" xfId="9025"/>
    <cellStyle name="S9 6" xfId="9026"/>
    <cellStyle name="S9 6 2" xfId="9027"/>
    <cellStyle name="S9 60" xfId="9028"/>
    <cellStyle name="S9 60 2" xfId="9029"/>
    <cellStyle name="S9 61" xfId="9030"/>
    <cellStyle name="S9 61 2" xfId="9031"/>
    <cellStyle name="S9 62" xfId="9032"/>
    <cellStyle name="S9 62 2" xfId="9033"/>
    <cellStyle name="S9 63" xfId="9034"/>
    <cellStyle name="S9 63 2" xfId="9035"/>
    <cellStyle name="S9 64" xfId="9036"/>
    <cellStyle name="S9 64 2" xfId="9037"/>
    <cellStyle name="S9 65" xfId="9038"/>
    <cellStyle name="S9 65 2" xfId="9039"/>
    <cellStyle name="S9 66" xfId="9040"/>
    <cellStyle name="S9 66 2" xfId="9041"/>
    <cellStyle name="S9 67" xfId="9042"/>
    <cellStyle name="S9 67 2" xfId="9043"/>
    <cellStyle name="S9 68" xfId="9044"/>
    <cellStyle name="S9 68 2" xfId="9045"/>
    <cellStyle name="S9 69" xfId="9046"/>
    <cellStyle name="S9 69 2" xfId="9047"/>
    <cellStyle name="S9 7" xfId="9048"/>
    <cellStyle name="S9 7 2" xfId="9049"/>
    <cellStyle name="S9 70" xfId="9050"/>
    <cellStyle name="S9 70 2" xfId="9051"/>
    <cellStyle name="S9 71" xfId="9052"/>
    <cellStyle name="S9 71 2" xfId="9053"/>
    <cellStyle name="S9 72" xfId="9054"/>
    <cellStyle name="S9 72 2" xfId="9055"/>
    <cellStyle name="S9 73" xfId="9056"/>
    <cellStyle name="S9 73 2" xfId="9057"/>
    <cellStyle name="S9 74" xfId="9058"/>
    <cellStyle name="S9 74 2" xfId="9059"/>
    <cellStyle name="S9 75" xfId="9060"/>
    <cellStyle name="S9 75 2" xfId="9061"/>
    <cellStyle name="S9 76" xfId="9062"/>
    <cellStyle name="S9 76 2" xfId="9063"/>
    <cellStyle name="S9 77" xfId="9064"/>
    <cellStyle name="S9 77 2" xfId="9065"/>
    <cellStyle name="S9 78" xfId="9066"/>
    <cellStyle name="S9 78 2" xfId="9067"/>
    <cellStyle name="S9 79" xfId="9068"/>
    <cellStyle name="S9 79 2" xfId="9069"/>
    <cellStyle name="S9 8" xfId="9070"/>
    <cellStyle name="S9 8 2" xfId="9071"/>
    <cellStyle name="S9 80" xfId="9072"/>
    <cellStyle name="S9 80 2" xfId="9073"/>
    <cellStyle name="S9 81" xfId="9074"/>
    <cellStyle name="S9 81 2" xfId="9075"/>
    <cellStyle name="S9 82" xfId="9076"/>
    <cellStyle name="S9 82 2" xfId="9077"/>
    <cellStyle name="S9 83" xfId="9078"/>
    <cellStyle name="S9 83 2" xfId="9079"/>
    <cellStyle name="S9 84" xfId="9080"/>
    <cellStyle name="S9 84 2" xfId="9081"/>
    <cellStyle name="S9 85" xfId="9082"/>
    <cellStyle name="S9 85 2" xfId="9083"/>
    <cellStyle name="S9 86" xfId="9084"/>
    <cellStyle name="S9 86 2" xfId="9085"/>
    <cellStyle name="S9 87" xfId="9086"/>
    <cellStyle name="S9 87 2" xfId="9087"/>
    <cellStyle name="S9 88" xfId="9088"/>
    <cellStyle name="S9 88 2" xfId="9089"/>
    <cellStyle name="S9 89" xfId="9090"/>
    <cellStyle name="S9 89 2" xfId="9091"/>
    <cellStyle name="S9 9" xfId="9092"/>
    <cellStyle name="S9 9 2" xfId="9093"/>
    <cellStyle name="S9 90" xfId="9094"/>
    <cellStyle name="S9 90 2" xfId="9095"/>
    <cellStyle name="S9 91" xfId="9096"/>
    <cellStyle name="S9 91 2" xfId="9097"/>
    <cellStyle name="S9 92" xfId="9098"/>
    <cellStyle name="S9 92 2" xfId="9099"/>
    <cellStyle name="S9 93" xfId="9100"/>
    <cellStyle name="S9 93 2" xfId="9101"/>
    <cellStyle name="S9 94" xfId="9102"/>
    <cellStyle name="S9 94 2" xfId="9103"/>
    <cellStyle name="S9 95" xfId="9104"/>
    <cellStyle name="S9 95 2" xfId="9105"/>
    <cellStyle name="S9 96" xfId="9106"/>
    <cellStyle name="S9 96 2" xfId="9107"/>
    <cellStyle name="S9 97" xfId="9108"/>
    <cellStyle name="S9 97 2" xfId="9109"/>
    <cellStyle name="S9 98" xfId="9110"/>
    <cellStyle name="S9 98 2" xfId="9111"/>
    <cellStyle name="S9 99" xfId="9112"/>
    <cellStyle name="S9 99 2" xfId="9113"/>
    <cellStyle name="S9_2008" xfId="9114"/>
    <cellStyle name="sche|_x0005_" xfId="9115"/>
    <cellStyle name="Separador de milhares [0]_Person" xfId="9116"/>
    <cellStyle name="Separador de milhares_Person" xfId="9117"/>
    <cellStyle name="Sheet Title" xfId="9118"/>
    <cellStyle name="Sl_ Sl_ S퀬P Sl_ Sl_ Sl_ Sl_ Sl_ " xfId="9119"/>
    <cellStyle name="STANDARD" xfId="9120"/>
    <cellStyle name="Style 1" xfId="9121"/>
    <cellStyle name="subhead" xfId="9122"/>
    <cellStyle name="Subtotal" xfId="9123"/>
    <cellStyle name="Text Indent A" xfId="9124"/>
    <cellStyle name="Text Indent B" xfId="9125"/>
    <cellStyle name="Text Indent C" xfId="9126"/>
    <cellStyle name="Title" xfId="9127"/>
    <cellStyle name="Title 2" xfId="9128"/>
    <cellStyle name="Total" xfId="9129"/>
    <cellStyle name="Total 2" xfId="9130"/>
    <cellStyle name="v" xfId="9131"/>
    <cellStyle name="Vehicle_Benchmark" xfId="9132"/>
    <cellStyle name="Version_Header" xfId="9133"/>
    <cellStyle name="Volumes_Data" xfId="9134"/>
    <cellStyle name="W?hrung [0]_35ERI8T2gbIEMixb4v26icuOo" xfId="9135"/>
    <cellStyle name="W?hrung_35ERI8T2gbIEMixb4v26icuOo" xfId="9136"/>
    <cellStyle name="Währung [0]_!!!GO" xfId="9137"/>
    <cellStyle name="Währung_!!!GO" xfId="9138"/>
    <cellStyle name="Warning Text" xfId="9139"/>
    <cellStyle name="Warning Text 2" xfId="9140"/>
    <cellStyle name="Wдhrung [0]_Software Project Status" xfId="9141"/>
    <cellStyle name="Wдhrung_Software Project Status" xfId="9142"/>
    <cellStyle name="Wไhrung [0]_35ERI8T2gbIEMixb4v26icuOo" xfId="9143"/>
    <cellStyle name="Wไhrung_35ERI8T2gbIEMixb4v26icuOo" xfId="9144"/>
    <cellStyle name="XLS'|_x0005_t" xfId="9145"/>
    <cellStyle name="Акцент1 10" xfId="9146"/>
    <cellStyle name="Акцент1 11" xfId="9147"/>
    <cellStyle name="Акцент1 12" xfId="9148"/>
    <cellStyle name="Акцент1 13" xfId="9149"/>
    <cellStyle name="Акцент1 14" xfId="9150"/>
    <cellStyle name="Акцент1 15" xfId="9151"/>
    <cellStyle name="Акцент1 16" xfId="9152"/>
    <cellStyle name="Акцент1 17" xfId="9153"/>
    <cellStyle name="Акцент1 18" xfId="9154"/>
    <cellStyle name="Акцент1 19" xfId="9155"/>
    <cellStyle name="Акцент1 2" xfId="9156"/>
    <cellStyle name="Акцент1 2 2" xfId="9157"/>
    <cellStyle name="Акцент1 2 3" xfId="9158"/>
    <cellStyle name="Акцент1 20" xfId="9159"/>
    <cellStyle name="Акцент1 21" xfId="9160"/>
    <cellStyle name="Акцент1 22" xfId="9161"/>
    <cellStyle name="Акцент1 23" xfId="9162"/>
    <cellStyle name="Акцент1 3" xfId="9163"/>
    <cellStyle name="Акцент1 3 2" xfId="9164"/>
    <cellStyle name="Акцент1 4" xfId="9165"/>
    <cellStyle name="Акцент1 4 2" xfId="9166"/>
    <cellStyle name="Акцент1 5" xfId="9167"/>
    <cellStyle name="Акцент1 5 2" xfId="9168"/>
    <cellStyle name="Акцент1 6" xfId="9169"/>
    <cellStyle name="Акцент1 6 2" xfId="9170"/>
    <cellStyle name="Акцент1 7" xfId="9171"/>
    <cellStyle name="Акцент1 7 2" xfId="9172"/>
    <cellStyle name="Акцент1 8" xfId="9173"/>
    <cellStyle name="Акцент1 9" xfId="9174"/>
    <cellStyle name="Акцент2 10" xfId="9175"/>
    <cellStyle name="Акцент2 11" xfId="9176"/>
    <cellStyle name="Акцент2 12" xfId="9177"/>
    <cellStyle name="Акцент2 13" xfId="9178"/>
    <cellStyle name="Акцент2 14" xfId="9179"/>
    <cellStyle name="Акцент2 15" xfId="9180"/>
    <cellStyle name="Акцент2 16" xfId="9181"/>
    <cellStyle name="Акцент2 17" xfId="9182"/>
    <cellStyle name="Акцент2 18" xfId="9183"/>
    <cellStyle name="Акцент2 19" xfId="9184"/>
    <cellStyle name="Акцент2 2" xfId="9185"/>
    <cellStyle name="Акцент2 2 2" xfId="9186"/>
    <cellStyle name="Акцент2 2 3" xfId="9187"/>
    <cellStyle name="Акцент2 20" xfId="9188"/>
    <cellStyle name="Акцент2 21" xfId="9189"/>
    <cellStyle name="Акцент2 22" xfId="9190"/>
    <cellStyle name="Акцент2 23" xfId="9191"/>
    <cellStyle name="Акцент2 3" xfId="9192"/>
    <cellStyle name="Акцент2 3 2" xfId="9193"/>
    <cellStyle name="Акцент2 4" xfId="9194"/>
    <cellStyle name="Акцент2 4 2" xfId="9195"/>
    <cellStyle name="Акцент2 5" xfId="9196"/>
    <cellStyle name="Акцент2 5 2" xfId="9197"/>
    <cellStyle name="Акцент2 6" xfId="9198"/>
    <cellStyle name="Акцент2 6 2" xfId="9199"/>
    <cellStyle name="Акцент2 7" xfId="9200"/>
    <cellStyle name="Акцент2 7 2" xfId="9201"/>
    <cellStyle name="Акцент2 8" xfId="9202"/>
    <cellStyle name="Акцент2 9" xfId="9203"/>
    <cellStyle name="Акцент3 10" xfId="9204"/>
    <cellStyle name="Акцент3 11" xfId="9205"/>
    <cellStyle name="Акцент3 12" xfId="9206"/>
    <cellStyle name="Акцент3 13" xfId="9207"/>
    <cellStyle name="Акцент3 14" xfId="9208"/>
    <cellStyle name="Акцент3 15" xfId="9209"/>
    <cellStyle name="Акцент3 16" xfId="9210"/>
    <cellStyle name="Акцент3 17" xfId="9211"/>
    <cellStyle name="Акцент3 18" xfId="9212"/>
    <cellStyle name="Акцент3 19" xfId="9213"/>
    <cellStyle name="Акцент3 2" xfId="9214"/>
    <cellStyle name="Акцент3 2 2" xfId="9215"/>
    <cellStyle name="Акцент3 2 3" xfId="9216"/>
    <cellStyle name="Акцент3 20" xfId="9217"/>
    <cellStyle name="Акцент3 21" xfId="9218"/>
    <cellStyle name="Акцент3 22" xfId="9219"/>
    <cellStyle name="Акцент3 23" xfId="9220"/>
    <cellStyle name="Акцент3 3" xfId="9221"/>
    <cellStyle name="Акцент3 3 2" xfId="9222"/>
    <cellStyle name="Акцент3 4" xfId="9223"/>
    <cellStyle name="Акцент3 4 2" xfId="9224"/>
    <cellStyle name="Акцент3 5" xfId="9225"/>
    <cellStyle name="Акцент3 5 2" xfId="9226"/>
    <cellStyle name="Акцент3 6" xfId="9227"/>
    <cellStyle name="Акцент3 6 2" xfId="9228"/>
    <cellStyle name="Акцент3 7" xfId="9229"/>
    <cellStyle name="Акцент3 7 2" xfId="9230"/>
    <cellStyle name="Акцент3 8" xfId="9231"/>
    <cellStyle name="Акцент3 9" xfId="9232"/>
    <cellStyle name="Акцент4 10" xfId="9233"/>
    <cellStyle name="Акцент4 11" xfId="9234"/>
    <cellStyle name="Акцент4 12" xfId="9235"/>
    <cellStyle name="Акцент4 13" xfId="9236"/>
    <cellStyle name="Акцент4 14" xfId="9237"/>
    <cellStyle name="Акцент4 15" xfId="9238"/>
    <cellStyle name="Акцент4 16" xfId="9239"/>
    <cellStyle name="Акцент4 17" xfId="9240"/>
    <cellStyle name="Акцент4 18" xfId="9241"/>
    <cellStyle name="Акцент4 19" xfId="9242"/>
    <cellStyle name="Акцент4 2" xfId="9243"/>
    <cellStyle name="Акцент4 2 2" xfId="9244"/>
    <cellStyle name="Акцент4 2 3" xfId="9245"/>
    <cellStyle name="Акцент4 20" xfId="9246"/>
    <cellStyle name="Акцент4 21" xfId="9247"/>
    <cellStyle name="Акцент4 22" xfId="9248"/>
    <cellStyle name="Акцент4 23" xfId="9249"/>
    <cellStyle name="Акцент4 3" xfId="9250"/>
    <cellStyle name="Акцент4 3 2" xfId="9251"/>
    <cellStyle name="Акцент4 4" xfId="9252"/>
    <cellStyle name="Акцент4 4 2" xfId="9253"/>
    <cellStyle name="Акцент4 5" xfId="9254"/>
    <cellStyle name="Акцент4 5 2" xfId="9255"/>
    <cellStyle name="Акцент4 6" xfId="9256"/>
    <cellStyle name="Акцент4 6 2" xfId="9257"/>
    <cellStyle name="Акцент4 7" xfId="9258"/>
    <cellStyle name="Акцент4 7 2" xfId="9259"/>
    <cellStyle name="Акцент4 8" xfId="9260"/>
    <cellStyle name="Акцент4 9" xfId="9261"/>
    <cellStyle name="Акцент5 10" xfId="9262"/>
    <cellStyle name="Акцент5 11" xfId="9263"/>
    <cellStyle name="Акцент5 12" xfId="9264"/>
    <cellStyle name="Акцент5 13" xfId="9265"/>
    <cellStyle name="Акцент5 14" xfId="9266"/>
    <cellStyle name="Акцент5 15" xfId="9267"/>
    <cellStyle name="Акцент5 16" xfId="9268"/>
    <cellStyle name="Акцент5 17" xfId="9269"/>
    <cellStyle name="Акцент5 18" xfId="9270"/>
    <cellStyle name="Акцент5 19" xfId="9271"/>
    <cellStyle name="Акцент5 2" xfId="9272"/>
    <cellStyle name="Акцент5 2 2" xfId="9273"/>
    <cellStyle name="Акцент5 2 3" xfId="9274"/>
    <cellStyle name="Акцент5 20" xfId="9275"/>
    <cellStyle name="Акцент5 21" xfId="9276"/>
    <cellStyle name="Акцент5 22" xfId="9277"/>
    <cellStyle name="Акцент5 23" xfId="9278"/>
    <cellStyle name="Акцент5 3" xfId="9279"/>
    <cellStyle name="Акцент5 3 2" xfId="9280"/>
    <cellStyle name="Акцент5 4" xfId="9281"/>
    <cellStyle name="Акцент5 4 2" xfId="9282"/>
    <cellStyle name="Акцент5 5" xfId="9283"/>
    <cellStyle name="Акцент5 5 2" xfId="9284"/>
    <cellStyle name="Акцент5 6" xfId="9285"/>
    <cellStyle name="Акцент5 6 2" xfId="9286"/>
    <cellStyle name="Акцент5 7" xfId="9287"/>
    <cellStyle name="Акцент5 7 2" xfId="9288"/>
    <cellStyle name="Акцент5 8" xfId="9289"/>
    <cellStyle name="Акцент5 9" xfId="9290"/>
    <cellStyle name="Акцент6 10" xfId="9291"/>
    <cellStyle name="Акцент6 11" xfId="9292"/>
    <cellStyle name="Акцент6 12" xfId="9293"/>
    <cellStyle name="Акцент6 13" xfId="9294"/>
    <cellStyle name="Акцент6 14" xfId="9295"/>
    <cellStyle name="Акцент6 15" xfId="9296"/>
    <cellStyle name="Акцент6 16" xfId="9297"/>
    <cellStyle name="Акцент6 17" xfId="9298"/>
    <cellStyle name="Акцент6 18" xfId="9299"/>
    <cellStyle name="Акцент6 19" xfId="9300"/>
    <cellStyle name="Акцент6 2" xfId="9301"/>
    <cellStyle name="Акцент6 2 2" xfId="9302"/>
    <cellStyle name="Акцент6 2 3" xfId="9303"/>
    <cellStyle name="Акцент6 20" xfId="9304"/>
    <cellStyle name="Акцент6 21" xfId="9305"/>
    <cellStyle name="Акцент6 22" xfId="9306"/>
    <cellStyle name="Акцент6 23" xfId="9307"/>
    <cellStyle name="Акцент6 3" xfId="9308"/>
    <cellStyle name="Акцент6 3 2" xfId="9309"/>
    <cellStyle name="Акцент6 4" xfId="9310"/>
    <cellStyle name="Акцент6 4 2" xfId="9311"/>
    <cellStyle name="Акцент6 5" xfId="9312"/>
    <cellStyle name="Акцент6 5 2" xfId="9313"/>
    <cellStyle name="Акцент6 6" xfId="9314"/>
    <cellStyle name="Акцент6 6 2" xfId="9315"/>
    <cellStyle name="Акцент6 7" xfId="9316"/>
    <cellStyle name="Акцент6 7 2" xfId="9317"/>
    <cellStyle name="Акцент6 8" xfId="9318"/>
    <cellStyle name="Акцент6 9" xfId="9319"/>
    <cellStyle name="Ввод  10" xfId="9320"/>
    <cellStyle name="Ввод  11" xfId="9321"/>
    <cellStyle name="Ввод  12" xfId="9322"/>
    <cellStyle name="Ввод  13" xfId="9323"/>
    <cellStyle name="Ввод  14" xfId="9324"/>
    <cellStyle name="Ввод  15" xfId="9325"/>
    <cellStyle name="Ввод  16" xfId="9326"/>
    <cellStyle name="Ввод  17" xfId="9327"/>
    <cellStyle name="Ввод  18" xfId="9328"/>
    <cellStyle name="Ввод  19" xfId="9329"/>
    <cellStyle name="Ввод  2" xfId="9330"/>
    <cellStyle name="Ввод  2 2" xfId="9331"/>
    <cellStyle name="Ввод  2 3" xfId="9332"/>
    <cellStyle name="Ввод  20" xfId="9333"/>
    <cellStyle name="Ввод  21" xfId="9334"/>
    <cellStyle name="Ввод  22" xfId="9335"/>
    <cellStyle name="Ввод  23" xfId="9336"/>
    <cellStyle name="Ввод  3" xfId="9337"/>
    <cellStyle name="Ввод  3 2" xfId="9338"/>
    <cellStyle name="Ввод  4" xfId="9339"/>
    <cellStyle name="Ввод  4 2" xfId="9340"/>
    <cellStyle name="Ввод  5" xfId="9341"/>
    <cellStyle name="Ввод  5 2" xfId="9342"/>
    <cellStyle name="Ввод  6" xfId="9343"/>
    <cellStyle name="Ввод  6 2" xfId="9344"/>
    <cellStyle name="Ввод  7" xfId="9345"/>
    <cellStyle name="Ввод  7 2" xfId="9346"/>
    <cellStyle name="Ввод  8" xfId="9347"/>
    <cellStyle name="Ввод  9" xfId="9348"/>
    <cellStyle name="Вывод 10" xfId="9349"/>
    <cellStyle name="Вывод 11" xfId="9350"/>
    <cellStyle name="Вывод 12" xfId="9351"/>
    <cellStyle name="Вывод 13" xfId="9352"/>
    <cellStyle name="Вывод 14" xfId="9353"/>
    <cellStyle name="Вывод 15" xfId="9354"/>
    <cellStyle name="Вывод 16" xfId="9355"/>
    <cellStyle name="Вывод 17" xfId="9356"/>
    <cellStyle name="Вывод 18" xfId="9357"/>
    <cellStyle name="Вывод 19" xfId="9358"/>
    <cellStyle name="Вывод 2" xfId="9359"/>
    <cellStyle name="Вывод 2 2" xfId="9360"/>
    <cellStyle name="Вывод 2 3" xfId="9361"/>
    <cellStyle name="Вывод 20" xfId="9362"/>
    <cellStyle name="Вывод 21" xfId="9363"/>
    <cellStyle name="Вывод 22" xfId="9364"/>
    <cellStyle name="Вывод 23" xfId="9365"/>
    <cellStyle name="Вывод 3" xfId="9366"/>
    <cellStyle name="Вывод 3 2" xfId="9367"/>
    <cellStyle name="Вывод 4" xfId="9368"/>
    <cellStyle name="Вывод 4 2" xfId="9369"/>
    <cellStyle name="Вывод 5" xfId="9370"/>
    <cellStyle name="Вывод 5 2" xfId="9371"/>
    <cellStyle name="Вывод 6" xfId="9372"/>
    <cellStyle name="Вывод 6 2" xfId="9373"/>
    <cellStyle name="Вывод 7" xfId="9374"/>
    <cellStyle name="Вывод 7 2" xfId="9375"/>
    <cellStyle name="Вывод 8" xfId="9376"/>
    <cellStyle name="Вывод 9" xfId="9377"/>
    <cellStyle name="Вычисление 10" xfId="9378"/>
    <cellStyle name="Вычисление 11" xfId="9379"/>
    <cellStyle name="Вычисление 12" xfId="9380"/>
    <cellStyle name="Вычисление 13" xfId="9381"/>
    <cellStyle name="Вычисление 14" xfId="9382"/>
    <cellStyle name="Вычисление 15" xfId="9383"/>
    <cellStyle name="Вычисление 16" xfId="9384"/>
    <cellStyle name="Вычисление 17" xfId="9385"/>
    <cellStyle name="Вычисление 18" xfId="9386"/>
    <cellStyle name="Вычисление 19" xfId="9387"/>
    <cellStyle name="Вычисление 2" xfId="9388"/>
    <cellStyle name="Вычисление 2 2" xfId="9389"/>
    <cellStyle name="Вычисление 2 3" xfId="9390"/>
    <cellStyle name="Вычисление 20" xfId="9391"/>
    <cellStyle name="Вычисление 21" xfId="9392"/>
    <cellStyle name="Вычисление 22" xfId="9393"/>
    <cellStyle name="Вычисление 23" xfId="9394"/>
    <cellStyle name="Вычисление 3" xfId="9395"/>
    <cellStyle name="Вычисление 3 2" xfId="9396"/>
    <cellStyle name="Вычисление 4" xfId="9397"/>
    <cellStyle name="Вычисление 4 2" xfId="9398"/>
    <cellStyle name="Вычисление 5" xfId="9399"/>
    <cellStyle name="Вычисление 5 2" xfId="9400"/>
    <cellStyle name="Вычисление 6" xfId="9401"/>
    <cellStyle name="Вычисление 6 2" xfId="9402"/>
    <cellStyle name="Вычисление 7" xfId="9403"/>
    <cellStyle name="Вычисление 7 2" xfId="9404"/>
    <cellStyle name="Вычисление 8" xfId="9405"/>
    <cellStyle name="Вычисление 9" xfId="9406"/>
    <cellStyle name="Гиперссылка 2" xfId="9407"/>
    <cellStyle name="Гиперссылка 2 2" xfId="9408"/>
    <cellStyle name="Денежный 10" xfId="9409"/>
    <cellStyle name="Денежный 11" xfId="9410"/>
    <cellStyle name="Денежный 12" xfId="9411"/>
    <cellStyle name="Денежный 13" xfId="9412"/>
    <cellStyle name="Денежный 14" xfId="9413"/>
    <cellStyle name="Денежный 15" xfId="9414"/>
    <cellStyle name="Денежный 16" xfId="9415"/>
    <cellStyle name="Денежный 17" xfId="9416"/>
    <cellStyle name="Денежный 18" xfId="9417"/>
    <cellStyle name="Денежный 19" xfId="9418"/>
    <cellStyle name="Денежный 2" xfId="9419"/>
    <cellStyle name="Денежный 2 2" xfId="9420"/>
    <cellStyle name="Денежный 2 3" xfId="9421"/>
    <cellStyle name="Денежный 2 4" xfId="9422"/>
    <cellStyle name="Денежный 20" xfId="9423"/>
    <cellStyle name="Денежный 3" xfId="9424"/>
    <cellStyle name="Денежный 3 2" xfId="9425"/>
    <cellStyle name="Денежный 4" xfId="9426"/>
    <cellStyle name="Денежный 5" xfId="9427"/>
    <cellStyle name="Денежный 6" xfId="9428"/>
    <cellStyle name="Денежный 7" xfId="9429"/>
    <cellStyle name="Денежный 8" xfId="9430"/>
    <cellStyle name="Денежный 9" xfId="9431"/>
    <cellStyle name="ДЮё¶ [0]" xfId="9432"/>
    <cellStyle name="ДЮё¶_±вЕё" xfId="9433"/>
    <cellStyle name="ЕлИ­ [0]" xfId="9434"/>
    <cellStyle name="ЕлИ­_±вЕё" xfId="9435"/>
    <cellStyle name="ельводхоз" xfId="9436"/>
    <cellStyle name="Заголовок 1 10" xfId="9437"/>
    <cellStyle name="Заголовок 1 11" xfId="9438"/>
    <cellStyle name="Заголовок 1 12" xfId="9439"/>
    <cellStyle name="Заголовок 1 13" xfId="9440"/>
    <cellStyle name="Заголовок 1 14" xfId="9441"/>
    <cellStyle name="Заголовок 1 15" xfId="9442"/>
    <cellStyle name="Заголовок 1 16" xfId="9443"/>
    <cellStyle name="Заголовок 1 17" xfId="9444"/>
    <cellStyle name="Заголовок 1 18" xfId="9445"/>
    <cellStyle name="Заголовок 1 19" xfId="9446"/>
    <cellStyle name="Заголовок 1 2" xfId="9447"/>
    <cellStyle name="Заголовок 1 2 2" xfId="9448"/>
    <cellStyle name="Заголовок 1 2 3" xfId="9449"/>
    <cellStyle name="Заголовок 1 20" xfId="9450"/>
    <cellStyle name="Заголовок 1 21" xfId="9451"/>
    <cellStyle name="Заголовок 1 22" xfId="9452"/>
    <cellStyle name="Заголовок 1 23" xfId="9453"/>
    <cellStyle name="Заголовок 1 3" xfId="9454"/>
    <cellStyle name="Заголовок 1 3 2" xfId="9455"/>
    <cellStyle name="Заголовок 1 4" xfId="9456"/>
    <cellStyle name="Заголовок 1 4 2" xfId="9457"/>
    <cellStyle name="Заголовок 1 5" xfId="9458"/>
    <cellStyle name="Заголовок 1 5 2" xfId="9459"/>
    <cellStyle name="Заголовок 1 6" xfId="9460"/>
    <cellStyle name="Заголовок 1 6 2" xfId="9461"/>
    <cellStyle name="Заголовок 1 7" xfId="9462"/>
    <cellStyle name="Заголовок 1 7 2" xfId="9463"/>
    <cellStyle name="Заголовок 1 8" xfId="9464"/>
    <cellStyle name="Заголовок 1 9" xfId="9465"/>
    <cellStyle name="Заголовок 2 10" xfId="9466"/>
    <cellStyle name="Заголовок 2 11" xfId="9467"/>
    <cellStyle name="Заголовок 2 12" xfId="9468"/>
    <cellStyle name="Заголовок 2 13" xfId="9469"/>
    <cellStyle name="Заголовок 2 14" xfId="9470"/>
    <cellStyle name="Заголовок 2 15" xfId="9471"/>
    <cellStyle name="Заголовок 2 16" xfId="9472"/>
    <cellStyle name="Заголовок 2 17" xfId="9473"/>
    <cellStyle name="Заголовок 2 18" xfId="9474"/>
    <cellStyle name="Заголовок 2 19" xfId="9475"/>
    <cellStyle name="Заголовок 2 2" xfId="9476"/>
    <cellStyle name="Заголовок 2 2 2" xfId="9477"/>
    <cellStyle name="Заголовок 2 2 3" xfId="9478"/>
    <cellStyle name="Заголовок 2 20" xfId="9479"/>
    <cellStyle name="Заголовок 2 21" xfId="9480"/>
    <cellStyle name="Заголовок 2 22" xfId="9481"/>
    <cellStyle name="Заголовок 2 23" xfId="9482"/>
    <cellStyle name="Заголовок 2 3" xfId="9483"/>
    <cellStyle name="Заголовок 2 3 2" xfId="9484"/>
    <cellStyle name="Заголовок 2 4" xfId="9485"/>
    <cellStyle name="Заголовок 2 4 2" xfId="9486"/>
    <cellStyle name="Заголовок 2 5" xfId="9487"/>
    <cellStyle name="Заголовок 2 5 2" xfId="9488"/>
    <cellStyle name="Заголовок 2 6" xfId="9489"/>
    <cellStyle name="Заголовок 2 6 2" xfId="9490"/>
    <cellStyle name="Заголовок 2 7" xfId="9491"/>
    <cellStyle name="Заголовок 2 7 2" xfId="9492"/>
    <cellStyle name="Заголовок 2 8" xfId="9493"/>
    <cellStyle name="Заголовок 2 9" xfId="9494"/>
    <cellStyle name="Заголовок 3 10" xfId="9495"/>
    <cellStyle name="Заголовок 3 11" xfId="9496"/>
    <cellStyle name="Заголовок 3 12" xfId="9497"/>
    <cellStyle name="Заголовок 3 13" xfId="9498"/>
    <cellStyle name="Заголовок 3 14" xfId="9499"/>
    <cellStyle name="Заголовок 3 15" xfId="9500"/>
    <cellStyle name="Заголовок 3 16" xfId="9501"/>
    <cellStyle name="Заголовок 3 17" xfId="9502"/>
    <cellStyle name="Заголовок 3 18" xfId="9503"/>
    <cellStyle name="Заголовок 3 19" xfId="9504"/>
    <cellStyle name="Заголовок 3 2" xfId="9505"/>
    <cellStyle name="Заголовок 3 2 2" xfId="9506"/>
    <cellStyle name="Заголовок 3 2 3" xfId="9507"/>
    <cellStyle name="Заголовок 3 20" xfId="9508"/>
    <cellStyle name="Заголовок 3 21" xfId="9509"/>
    <cellStyle name="Заголовок 3 22" xfId="9510"/>
    <cellStyle name="Заголовок 3 23" xfId="9511"/>
    <cellStyle name="Заголовок 3 3" xfId="9512"/>
    <cellStyle name="Заголовок 3 3 2" xfId="9513"/>
    <cellStyle name="Заголовок 3 4" xfId="9514"/>
    <cellStyle name="Заголовок 3 4 2" xfId="9515"/>
    <cellStyle name="Заголовок 3 5" xfId="9516"/>
    <cellStyle name="Заголовок 3 5 2" xfId="9517"/>
    <cellStyle name="Заголовок 3 6" xfId="9518"/>
    <cellStyle name="Заголовок 3 6 2" xfId="9519"/>
    <cellStyle name="Заголовок 3 7" xfId="9520"/>
    <cellStyle name="Заголовок 3 7 2" xfId="9521"/>
    <cellStyle name="Заголовок 3 8" xfId="9522"/>
    <cellStyle name="Заголовок 3 9" xfId="9523"/>
    <cellStyle name="Заголовок 4 10" xfId="9524"/>
    <cellStyle name="Заголовок 4 11" xfId="9525"/>
    <cellStyle name="Заголовок 4 12" xfId="9526"/>
    <cellStyle name="Заголовок 4 13" xfId="9527"/>
    <cellStyle name="Заголовок 4 14" xfId="9528"/>
    <cellStyle name="Заголовок 4 15" xfId="9529"/>
    <cellStyle name="Заголовок 4 16" xfId="9530"/>
    <cellStyle name="Заголовок 4 17" xfId="9531"/>
    <cellStyle name="Заголовок 4 18" xfId="9532"/>
    <cellStyle name="Заголовок 4 19" xfId="9533"/>
    <cellStyle name="Заголовок 4 2" xfId="9534"/>
    <cellStyle name="Заголовок 4 2 2" xfId="9535"/>
    <cellStyle name="Заголовок 4 2 3" xfId="9536"/>
    <cellStyle name="Заголовок 4 20" xfId="9537"/>
    <cellStyle name="Заголовок 4 21" xfId="9538"/>
    <cellStyle name="Заголовок 4 22" xfId="9539"/>
    <cellStyle name="Заголовок 4 23" xfId="9540"/>
    <cellStyle name="Заголовок 4 3" xfId="9541"/>
    <cellStyle name="Заголовок 4 3 2" xfId="9542"/>
    <cellStyle name="Заголовок 4 4" xfId="9543"/>
    <cellStyle name="Заголовок 4 4 2" xfId="9544"/>
    <cellStyle name="Заголовок 4 5" xfId="9545"/>
    <cellStyle name="Заголовок 4 5 2" xfId="9546"/>
    <cellStyle name="Заголовок 4 6" xfId="9547"/>
    <cellStyle name="Заголовок 4 6 2" xfId="9548"/>
    <cellStyle name="Заголовок 4 7" xfId="9549"/>
    <cellStyle name="Заголовок 4 7 2" xfId="9550"/>
    <cellStyle name="Заголовок 4 8" xfId="9551"/>
    <cellStyle name="Заголовок 4 9" xfId="9552"/>
    <cellStyle name="ЗҐБШ_±вИ№ЅЗLAN(АьБ¦Б¶°З)" xfId="9553"/>
    <cellStyle name="Итог 10" xfId="9554"/>
    <cellStyle name="Итог 11" xfId="9555"/>
    <cellStyle name="Итог 12" xfId="9556"/>
    <cellStyle name="Итог 13" xfId="9557"/>
    <cellStyle name="Итог 14" xfId="9558"/>
    <cellStyle name="Итог 15" xfId="9559"/>
    <cellStyle name="Итог 16" xfId="9560"/>
    <cellStyle name="Итог 17" xfId="9561"/>
    <cellStyle name="Итог 18" xfId="9562"/>
    <cellStyle name="Итог 19" xfId="9563"/>
    <cellStyle name="Итог 2" xfId="9564"/>
    <cellStyle name="Итог 2 2" xfId="9565"/>
    <cellStyle name="Итог 2 3" xfId="9566"/>
    <cellStyle name="Итог 20" xfId="9567"/>
    <cellStyle name="Итог 21" xfId="9568"/>
    <cellStyle name="Итог 22" xfId="9569"/>
    <cellStyle name="Итог 23" xfId="9570"/>
    <cellStyle name="Итог 3" xfId="9571"/>
    <cellStyle name="Итог 3 2" xfId="9572"/>
    <cellStyle name="Итог 4" xfId="9573"/>
    <cellStyle name="Итог 4 2" xfId="9574"/>
    <cellStyle name="Итог 5" xfId="9575"/>
    <cellStyle name="Итог 5 2" xfId="9576"/>
    <cellStyle name="Итог 6" xfId="9577"/>
    <cellStyle name="Итог 6 2" xfId="9578"/>
    <cellStyle name="Итог 7" xfId="9579"/>
    <cellStyle name="Итог 7 2" xfId="9580"/>
    <cellStyle name="Итог 8" xfId="9581"/>
    <cellStyle name="Итог 9" xfId="9582"/>
    <cellStyle name="Контрольная ячейка 10" xfId="9583"/>
    <cellStyle name="Контрольная ячейка 11" xfId="9584"/>
    <cellStyle name="Контрольная ячейка 12" xfId="9585"/>
    <cellStyle name="Контрольная ячейка 13" xfId="9586"/>
    <cellStyle name="Контрольная ячейка 14" xfId="9587"/>
    <cellStyle name="Контрольная ячейка 15" xfId="9588"/>
    <cellStyle name="Контрольная ячейка 16" xfId="9589"/>
    <cellStyle name="Контрольная ячейка 17" xfId="9590"/>
    <cellStyle name="Контрольная ячейка 18" xfId="9591"/>
    <cellStyle name="Контрольная ячейка 19" xfId="9592"/>
    <cellStyle name="Контрольная ячейка 2" xfId="9593"/>
    <cellStyle name="Контрольная ячейка 2 2" xfId="9594"/>
    <cellStyle name="Контрольная ячейка 2 3" xfId="9595"/>
    <cellStyle name="Контрольная ячейка 20" xfId="9596"/>
    <cellStyle name="Контрольная ячейка 21" xfId="9597"/>
    <cellStyle name="Контрольная ячейка 22" xfId="9598"/>
    <cellStyle name="Контрольная ячейка 23" xfId="9599"/>
    <cellStyle name="Контрольная ячейка 3" xfId="9600"/>
    <cellStyle name="Контрольная ячейка 3 2" xfId="9601"/>
    <cellStyle name="Контрольная ячейка 4" xfId="9602"/>
    <cellStyle name="Контрольная ячейка 4 2" xfId="9603"/>
    <cellStyle name="Контрольная ячейка 5" xfId="9604"/>
    <cellStyle name="Контрольная ячейка 5 2" xfId="9605"/>
    <cellStyle name="Контрольная ячейка 6" xfId="9606"/>
    <cellStyle name="Контрольная ячейка 6 2" xfId="9607"/>
    <cellStyle name="Контрольная ячейка 7" xfId="9608"/>
    <cellStyle name="Контрольная ячейка 7 2" xfId="9609"/>
    <cellStyle name="Контрольная ячейка 8" xfId="9610"/>
    <cellStyle name="Контрольная ячейка 9" xfId="9611"/>
    <cellStyle name="Название 2" xfId="9612"/>
    <cellStyle name="Название 2 2" xfId="9613"/>
    <cellStyle name="Название 2 3" xfId="9614"/>
    <cellStyle name="Название 3" xfId="9615"/>
    <cellStyle name="Название 3 2" xfId="9616"/>
    <cellStyle name="Название 4" xfId="9617"/>
    <cellStyle name="Название 4 2" xfId="9618"/>
    <cellStyle name="Название 5" xfId="9619"/>
    <cellStyle name="Название 5 2" xfId="9620"/>
    <cellStyle name="Название 6" xfId="9621"/>
    <cellStyle name="Название 6 2" xfId="9622"/>
    <cellStyle name="Название 7" xfId="9623"/>
    <cellStyle name="Название 7 2" xfId="9624"/>
    <cellStyle name="Название 8" xfId="9625"/>
    <cellStyle name="Нейтральный 10" xfId="9626"/>
    <cellStyle name="Нейтральный 11" xfId="9627"/>
    <cellStyle name="Нейтральный 12" xfId="9628"/>
    <cellStyle name="Нейтральный 13" xfId="9629"/>
    <cellStyle name="Нейтральный 14" xfId="9630"/>
    <cellStyle name="Нейтральный 15" xfId="9631"/>
    <cellStyle name="Нейтральный 16" xfId="9632"/>
    <cellStyle name="Нейтральный 17" xfId="9633"/>
    <cellStyle name="Нейтральный 18" xfId="9634"/>
    <cellStyle name="Нейтральный 19" xfId="9635"/>
    <cellStyle name="Нейтральный 2" xfId="9636"/>
    <cellStyle name="Нейтральный 2 2" xfId="9637"/>
    <cellStyle name="Нейтральный 2 3" xfId="9638"/>
    <cellStyle name="Нейтральный 20" xfId="9639"/>
    <cellStyle name="Нейтральный 21" xfId="9640"/>
    <cellStyle name="Нейтральный 22" xfId="9641"/>
    <cellStyle name="Нейтральный 23" xfId="9642"/>
    <cellStyle name="Нейтральный 3" xfId="9643"/>
    <cellStyle name="Нейтральный 3 2" xfId="9644"/>
    <cellStyle name="Нейтральный 4" xfId="9645"/>
    <cellStyle name="Нейтральный 4 2" xfId="9646"/>
    <cellStyle name="Нейтральный 5" xfId="9647"/>
    <cellStyle name="Нейтральный 5 2" xfId="9648"/>
    <cellStyle name="Нейтральный 6" xfId="9649"/>
    <cellStyle name="Нейтральный 6 2" xfId="9650"/>
    <cellStyle name="Нейтральный 7" xfId="9651"/>
    <cellStyle name="Нейтральный 7 2" xfId="9652"/>
    <cellStyle name="Нейтральный 8" xfId="9653"/>
    <cellStyle name="Нейтральный 9" xfId="9654"/>
    <cellStyle name="Њ…‹?ђO‚e [0.00]_PRODUCT DETAIL Q1" xfId="9655"/>
    <cellStyle name="Њ…‹?ђO‚e_PRODUCT DETAIL Q1" xfId="9656"/>
    <cellStyle name="Њ…‹жђШ‚и [0.00]_PRODUCT DETAIL Q1" xfId="9657"/>
    <cellStyle name="Њ…‹жђШ‚и_PRODUCT DETAIL Q1" xfId="9658"/>
    <cellStyle name="Обычнщй_907ШОХ" xfId="9659"/>
    <cellStyle name="Обычны?MAY" xfId="9660"/>
    <cellStyle name="Обычны?new" xfId="9661"/>
    <cellStyle name="Обычны?Sheet1" xfId="9662"/>
    <cellStyle name="Обычны?Sheet1 (2)" xfId="9663"/>
    <cellStyle name="Обычны?Sheet1 (3)" xfId="9664"/>
    <cellStyle name="Обычны?Sheet1_20100830_Questions_Updated Material_Austem" xfId="9665"/>
    <cellStyle name="Обычны?Ин?DAMAS (2)" xfId="9666"/>
    <cellStyle name="Обычны?Ин?TICO (2)" xfId="9667"/>
    <cellStyle name="Обычный" xfId="0" builtinId="0"/>
    <cellStyle name="Обычный 10" xfId="9668"/>
    <cellStyle name="Обычный 10 2" xfId="9669"/>
    <cellStyle name="Обычный 10 2 2" xfId="9670"/>
    <cellStyle name="Обычный 10 3" xfId="9671"/>
    <cellStyle name="Обычный 10 4" xfId="9672"/>
    <cellStyle name="Обычный 10_табл_РС_потоки НХК_27.05.14_16_00" xfId="9673"/>
    <cellStyle name="Обычный 100" xfId="9674"/>
    <cellStyle name="Обычный 100 2" xfId="9675"/>
    <cellStyle name="Обычный 101" xfId="9676"/>
    <cellStyle name="Обычный 101 2" xfId="9677"/>
    <cellStyle name="Обычный 102" xfId="9678"/>
    <cellStyle name="Обычный 102 2" xfId="9679"/>
    <cellStyle name="Обычный 103" xfId="9680"/>
    <cellStyle name="Обычный 103 2" xfId="9681"/>
    <cellStyle name="Обычный 104" xfId="9682"/>
    <cellStyle name="Обычный 104 2" xfId="9683"/>
    <cellStyle name="Обычный 105" xfId="9684"/>
    <cellStyle name="Обычный 105 2" xfId="9685"/>
    <cellStyle name="Обычный 106" xfId="9686"/>
    <cellStyle name="Обычный 106 2" xfId="9687"/>
    <cellStyle name="Обычный 107" xfId="9688"/>
    <cellStyle name="Обычный 107 2" xfId="9689"/>
    <cellStyle name="Обычный 108" xfId="9690"/>
    <cellStyle name="Обычный 108 2" xfId="9691"/>
    <cellStyle name="Обычный 109" xfId="9692"/>
    <cellStyle name="Обычный 109 2" xfId="9693"/>
    <cellStyle name="Обычный 11" xfId="9694"/>
    <cellStyle name="Обычный 11 2" xfId="9695"/>
    <cellStyle name="Обычный 11 3" xfId="9696"/>
    <cellStyle name="Обычный 110" xfId="9697"/>
    <cellStyle name="Обычный 110 2" xfId="9698"/>
    <cellStyle name="Обычный 111" xfId="9699"/>
    <cellStyle name="Обычный 111 2" xfId="9700"/>
    <cellStyle name="Обычный 112" xfId="9701"/>
    <cellStyle name="Обычный 112 2" xfId="9702"/>
    <cellStyle name="Обычный 113" xfId="9703"/>
    <cellStyle name="Обычный 113 2" xfId="9704"/>
    <cellStyle name="Обычный 114" xfId="9705"/>
    <cellStyle name="Обычный 114 2" xfId="9706"/>
    <cellStyle name="Обычный 115" xfId="9707"/>
    <cellStyle name="Обычный 115 2" xfId="9708"/>
    <cellStyle name="Обычный 116" xfId="9709"/>
    <cellStyle name="Обычный 116 2" xfId="9710"/>
    <cellStyle name="Обычный 117" xfId="9711"/>
    <cellStyle name="Обычный 117 2" xfId="9712"/>
    <cellStyle name="Обычный 118" xfId="9713"/>
    <cellStyle name="Обычный 118 2" xfId="9714"/>
    <cellStyle name="Обычный 119" xfId="9715"/>
    <cellStyle name="Обычный 119 2" xfId="9716"/>
    <cellStyle name="Обычный 12" xfId="9717"/>
    <cellStyle name="Обычный 12 2" xfId="9718"/>
    <cellStyle name="Обычный 12 3" xfId="9719"/>
    <cellStyle name="Обычный 120" xfId="9720"/>
    <cellStyle name="Обычный 120 2" xfId="9721"/>
    <cellStyle name="Обычный 121" xfId="9722"/>
    <cellStyle name="Обычный 121 2" xfId="9723"/>
    <cellStyle name="Обычный 122" xfId="9724"/>
    <cellStyle name="Обычный 122 2" xfId="9725"/>
    <cellStyle name="Обычный 123" xfId="9726"/>
    <cellStyle name="Обычный 123 2" xfId="9727"/>
    <cellStyle name="Обычный 124" xfId="9728"/>
    <cellStyle name="Обычный 124 2" xfId="9729"/>
    <cellStyle name="Обычный 125" xfId="9730"/>
    <cellStyle name="Обычный 125 2" xfId="9731"/>
    <cellStyle name="Обычный 126" xfId="9732"/>
    <cellStyle name="Обычный 126 2" xfId="9733"/>
    <cellStyle name="Обычный 127" xfId="9734"/>
    <cellStyle name="Обычный 127 2" xfId="9735"/>
    <cellStyle name="Обычный 128" xfId="9736"/>
    <cellStyle name="Обычный 128 2" xfId="9737"/>
    <cellStyle name="Обычный 129" xfId="9738"/>
    <cellStyle name="Обычный 129 2" xfId="9739"/>
    <cellStyle name="Обычный 13" xfId="9740"/>
    <cellStyle name="Обычный 13 2" xfId="9741"/>
    <cellStyle name="Обычный 13 3" xfId="9742"/>
    <cellStyle name="Обычный 130" xfId="9743"/>
    <cellStyle name="Обычный 130 2" xfId="9744"/>
    <cellStyle name="Обычный 131" xfId="9745"/>
    <cellStyle name="Обычный 131 2" xfId="9746"/>
    <cellStyle name="Обычный 132" xfId="9747"/>
    <cellStyle name="Обычный 132 2" xfId="9748"/>
    <cellStyle name="Обычный 133" xfId="9749"/>
    <cellStyle name="Обычный 133 2" xfId="9750"/>
    <cellStyle name="Обычный 134" xfId="9751"/>
    <cellStyle name="Обычный 134 2" xfId="9752"/>
    <cellStyle name="Обычный 135" xfId="9753"/>
    <cellStyle name="Обычный 135 2" xfId="9754"/>
    <cellStyle name="Обычный 136" xfId="9755"/>
    <cellStyle name="Обычный 136 2" xfId="9756"/>
    <cellStyle name="Обычный 137" xfId="9757"/>
    <cellStyle name="Обычный 137 2" xfId="9758"/>
    <cellStyle name="Обычный 138" xfId="9759"/>
    <cellStyle name="Обычный 138 2" xfId="9760"/>
    <cellStyle name="Обычный 139" xfId="9761"/>
    <cellStyle name="Обычный 139 2" xfId="9762"/>
    <cellStyle name="Обычный 14" xfId="9763"/>
    <cellStyle name="Обычный 14 2" xfId="9764"/>
    <cellStyle name="Обычный 14 3" xfId="9765"/>
    <cellStyle name="Обычный 140" xfId="9766"/>
    <cellStyle name="Обычный 140 2" xfId="9767"/>
    <cellStyle name="Обычный 141" xfId="9768"/>
    <cellStyle name="Обычный 141 2" xfId="9769"/>
    <cellStyle name="Обычный 142" xfId="9770"/>
    <cellStyle name="Обычный 142 2" xfId="9771"/>
    <cellStyle name="Обычный 143" xfId="9772"/>
    <cellStyle name="Обычный 143 2" xfId="9773"/>
    <cellStyle name="Обычный 144" xfId="9774"/>
    <cellStyle name="Обычный 144 2" xfId="9775"/>
    <cellStyle name="Обычный 145" xfId="9776"/>
    <cellStyle name="Обычный 145 2" xfId="9777"/>
    <cellStyle name="Обычный 146" xfId="9778"/>
    <cellStyle name="Обычный 146 2" xfId="9779"/>
    <cellStyle name="Обычный 147" xfId="9780"/>
    <cellStyle name="Обычный 147 2" xfId="9781"/>
    <cellStyle name="Обычный 148" xfId="9782"/>
    <cellStyle name="Обычный 148 2" xfId="9783"/>
    <cellStyle name="Обычный 149" xfId="9784"/>
    <cellStyle name="Обычный 149 2" xfId="9785"/>
    <cellStyle name="Обычный 15" xfId="9786"/>
    <cellStyle name="Обычный 15 2" xfId="9787"/>
    <cellStyle name="Обычный 15 3" xfId="9788"/>
    <cellStyle name="Обычный 150" xfId="9789"/>
    <cellStyle name="Обычный 150 2" xfId="9790"/>
    <cellStyle name="Обычный 151" xfId="9791"/>
    <cellStyle name="Обычный 151 2" xfId="9792"/>
    <cellStyle name="Обычный 152" xfId="9793"/>
    <cellStyle name="Обычный 152 2" xfId="9794"/>
    <cellStyle name="Обычный 153" xfId="9795"/>
    <cellStyle name="Обычный 153 2" xfId="9796"/>
    <cellStyle name="Обычный 153 2 2" xfId="9797"/>
    <cellStyle name="Обычный 153 3" xfId="9798"/>
    <cellStyle name="Обычный 154" xfId="9799"/>
    <cellStyle name="Обычный 154 2" xfId="9800"/>
    <cellStyle name="Обычный 155" xfId="9801"/>
    <cellStyle name="Обычный 155 2" xfId="9802"/>
    <cellStyle name="Обычный 156" xfId="9803"/>
    <cellStyle name="Обычный 156 2" xfId="9804"/>
    <cellStyle name="Обычный 157" xfId="9805"/>
    <cellStyle name="Обычный 157 2" xfId="9806"/>
    <cellStyle name="Обычный 158" xfId="9807"/>
    <cellStyle name="Обычный 158 2" xfId="9808"/>
    <cellStyle name="Обычный 159" xfId="9809"/>
    <cellStyle name="Обычный 159 2" xfId="9810"/>
    <cellStyle name="Обычный 16" xfId="9811"/>
    <cellStyle name="Обычный 16 2" xfId="9812"/>
    <cellStyle name="Обычный 16 2 2" xfId="9813"/>
    <cellStyle name="Обычный 16 3" xfId="9814"/>
    <cellStyle name="Обычный 160" xfId="9815"/>
    <cellStyle name="Обычный 160 2" xfId="9816"/>
    <cellStyle name="Обычный 161" xfId="9817"/>
    <cellStyle name="Обычный 161 2" xfId="9818"/>
    <cellStyle name="Обычный 162" xfId="9819"/>
    <cellStyle name="Обычный 162 2" xfId="9820"/>
    <cellStyle name="Обычный 163" xfId="9821"/>
    <cellStyle name="Обычный 163 2" xfId="9822"/>
    <cellStyle name="Обычный 164" xfId="9823"/>
    <cellStyle name="Обычный 164 2" xfId="9824"/>
    <cellStyle name="Обычный 165" xfId="9825"/>
    <cellStyle name="Обычный 165 2" xfId="9826"/>
    <cellStyle name="Обычный 166" xfId="9827"/>
    <cellStyle name="Обычный 166 2" xfId="9828"/>
    <cellStyle name="Обычный 167" xfId="9829"/>
    <cellStyle name="Обычный 167 2" xfId="9830"/>
    <cellStyle name="Обычный 168" xfId="9831"/>
    <cellStyle name="Обычный 168 2" xfId="9832"/>
    <cellStyle name="Обычный 169" xfId="9833"/>
    <cellStyle name="Обычный 169 2" xfId="9834"/>
    <cellStyle name="Обычный 17" xfId="9835"/>
    <cellStyle name="Обычный 17 2" xfId="9836"/>
    <cellStyle name="Обычный 170" xfId="9837"/>
    <cellStyle name="Обычный 170 2" xfId="9838"/>
    <cellStyle name="Обычный 171" xfId="9839"/>
    <cellStyle name="Обычный 171 2" xfId="9840"/>
    <cellStyle name="Обычный 172" xfId="9841"/>
    <cellStyle name="Обычный 172 2" xfId="9842"/>
    <cellStyle name="Обычный 173" xfId="9843"/>
    <cellStyle name="Обычный 173 2" xfId="9844"/>
    <cellStyle name="Обычный 174" xfId="9845"/>
    <cellStyle name="Обычный 174 2" xfId="9846"/>
    <cellStyle name="Обычный 175" xfId="9847"/>
    <cellStyle name="Обычный 175 2" xfId="9848"/>
    <cellStyle name="Обычный 176" xfId="9849"/>
    <cellStyle name="Обычный 176 2" xfId="9850"/>
    <cellStyle name="Обычный 177" xfId="9851"/>
    <cellStyle name="Обычный 177 2" xfId="9852"/>
    <cellStyle name="Обычный 178" xfId="9853"/>
    <cellStyle name="Обычный 178 2" xfId="9854"/>
    <cellStyle name="Обычный 179" xfId="9855"/>
    <cellStyle name="Обычный 179 2" xfId="9856"/>
    <cellStyle name="Обычный 18" xfId="9857"/>
    <cellStyle name="Обычный 18 2" xfId="9858"/>
    <cellStyle name="Обычный 18 3" xfId="9859"/>
    <cellStyle name="Обычный 180" xfId="9860"/>
    <cellStyle name="Обычный 180 2" xfId="9861"/>
    <cellStyle name="Обычный 181" xfId="9862"/>
    <cellStyle name="Обычный 181 2" xfId="9863"/>
    <cellStyle name="Обычный 182" xfId="9864"/>
    <cellStyle name="Обычный 182 2" xfId="9865"/>
    <cellStyle name="Обычный 183" xfId="9866"/>
    <cellStyle name="Обычный 183 2" xfId="9867"/>
    <cellStyle name="Обычный 184" xfId="9868"/>
    <cellStyle name="Обычный 184 2" xfId="9869"/>
    <cellStyle name="Обычный 185" xfId="9870"/>
    <cellStyle name="Обычный 185 2" xfId="9871"/>
    <cellStyle name="Обычный 186" xfId="9872"/>
    <cellStyle name="Обычный 186 2" xfId="9873"/>
    <cellStyle name="Обычный 187" xfId="9874"/>
    <cellStyle name="Обычный 187 2" xfId="9875"/>
    <cellStyle name="Обычный 188" xfId="9876"/>
    <cellStyle name="Обычный 188 2" xfId="9877"/>
    <cellStyle name="Обычный 189" xfId="9878"/>
    <cellStyle name="Обычный 189 2" xfId="9879"/>
    <cellStyle name="Обычный 19" xfId="9880"/>
    <cellStyle name="Обычный 19 2" xfId="9881"/>
    <cellStyle name="Обычный 190" xfId="9882"/>
    <cellStyle name="Обычный 190 2" xfId="9883"/>
    <cellStyle name="Обычный 191" xfId="9884"/>
    <cellStyle name="Обычный 191 2" xfId="9885"/>
    <cellStyle name="Обычный 192" xfId="9886"/>
    <cellStyle name="Обычный 192 2" xfId="9887"/>
    <cellStyle name="Обычный 193" xfId="9888"/>
    <cellStyle name="Обычный 193 2" xfId="9889"/>
    <cellStyle name="Обычный 194" xfId="9890"/>
    <cellStyle name="Обычный 194 2" xfId="9891"/>
    <cellStyle name="Обычный 195" xfId="9892"/>
    <cellStyle name="Обычный 195 2" xfId="9893"/>
    <cellStyle name="Обычный 196" xfId="9894"/>
    <cellStyle name="Обычный 196 2" xfId="9895"/>
    <cellStyle name="Обычный 197" xfId="9896"/>
    <cellStyle name="Обычный 197 2" xfId="9897"/>
    <cellStyle name="Обычный 198" xfId="9898"/>
    <cellStyle name="Обычный 198 2" xfId="9899"/>
    <cellStyle name="Обычный 199" xfId="9900"/>
    <cellStyle name="Обычный 199 2" xfId="9901"/>
    <cellStyle name="Обычный 2" xfId="9902"/>
    <cellStyle name="Обычный 2 10" xfId="9903"/>
    <cellStyle name="Обычный 2 11" xfId="9904"/>
    <cellStyle name="Обычный 2 12" xfId="9905"/>
    <cellStyle name="Обычный 2 13" xfId="9906"/>
    <cellStyle name="Обычный 2 14" xfId="9907"/>
    <cellStyle name="Обычный 2 15" xfId="9908"/>
    <cellStyle name="Обычный 2 16" xfId="9909"/>
    <cellStyle name="Обычный 2 17" xfId="9910"/>
    <cellStyle name="Обычный 2 18" xfId="9911"/>
    <cellStyle name="Обычный 2 19" xfId="9912"/>
    <cellStyle name="Обычный 2 2" xfId="9913"/>
    <cellStyle name="Обычный 2 2 10" xfId="9914"/>
    <cellStyle name="Обычный 2 2 11" xfId="9915"/>
    <cellStyle name="Обычный 2 2 12" xfId="9916"/>
    <cellStyle name="Обычный 2 2 13" xfId="9917"/>
    <cellStyle name="Обычный 2 2 14" xfId="9918"/>
    <cellStyle name="Обычный 2 2 15" xfId="9919"/>
    <cellStyle name="Обычный 2 2 16" xfId="9920"/>
    <cellStyle name="Обычный 2 2 17" xfId="9921"/>
    <cellStyle name="Обычный 2 2 18" xfId="9922"/>
    <cellStyle name="Обычный 2 2 19" xfId="9923"/>
    <cellStyle name="Обычный 2 2 2" xfId="9924"/>
    <cellStyle name="Обычный 2 2 2 10" xfId="9925"/>
    <cellStyle name="Обычный 2 2 2 11" xfId="9926"/>
    <cellStyle name="Обычный 2 2 2 12" xfId="9927"/>
    <cellStyle name="Обычный 2 2 2 13" xfId="9928"/>
    <cellStyle name="Обычный 2 2 2 14" xfId="9929"/>
    <cellStyle name="Обычный 2 2 2 15" xfId="9930"/>
    <cellStyle name="Обычный 2 2 2 16" xfId="9931"/>
    <cellStyle name="Обычный 2 2 2 17" xfId="9932"/>
    <cellStyle name="Обычный 2 2 2 18" xfId="9933"/>
    <cellStyle name="Обычный 2 2 2 19" xfId="9934"/>
    <cellStyle name="Обычный 2 2 2 2" xfId="9935"/>
    <cellStyle name="Обычный 2 2 2 2 10" xfId="9936"/>
    <cellStyle name="Обычный 2 2 2 2 11" xfId="9937"/>
    <cellStyle name="Обычный 2 2 2 2 12" xfId="9938"/>
    <cellStyle name="Обычный 2 2 2 2 13" xfId="9939"/>
    <cellStyle name="Обычный 2 2 2 2 14" xfId="9940"/>
    <cellStyle name="Обычный 2 2 2 2 15" xfId="9941"/>
    <cellStyle name="Обычный 2 2 2 2 16" xfId="9942"/>
    <cellStyle name="Обычный 2 2 2 2 17" xfId="9943"/>
    <cellStyle name="Обычный 2 2 2 2 18" xfId="9944"/>
    <cellStyle name="Обычный 2 2 2 2 19" xfId="9945"/>
    <cellStyle name="Обычный 2 2 2 2 2" xfId="9946"/>
    <cellStyle name="Обычный 2 2 2 2 2 10" xfId="9947"/>
    <cellStyle name="Обычный 2 2 2 2 2 11" xfId="9948"/>
    <cellStyle name="Обычный 2 2 2 2 2 12" xfId="9949"/>
    <cellStyle name="Обычный 2 2 2 2 2 13" xfId="9950"/>
    <cellStyle name="Обычный 2 2 2 2 2 14" xfId="9951"/>
    <cellStyle name="Обычный 2 2 2 2 2 15" xfId="9952"/>
    <cellStyle name="Обычный 2 2 2 2 2 16" xfId="9953"/>
    <cellStyle name="Обычный 2 2 2 2 2 17" xfId="9954"/>
    <cellStyle name="Обычный 2 2 2 2 2 18" xfId="9955"/>
    <cellStyle name="Обычный 2 2 2 2 2 19" xfId="9956"/>
    <cellStyle name="Обычный 2 2 2 2 2 2" xfId="9957"/>
    <cellStyle name="Обычный 2 2 2 2 2 2 10" xfId="9958"/>
    <cellStyle name="Обычный 2 2 2 2 2 2 11" xfId="9959"/>
    <cellStyle name="Обычный 2 2 2 2 2 2 12" xfId="9960"/>
    <cellStyle name="Обычный 2 2 2 2 2 2 13" xfId="9961"/>
    <cellStyle name="Обычный 2 2 2 2 2 2 14" xfId="9962"/>
    <cellStyle name="Обычный 2 2 2 2 2 2 15" xfId="9963"/>
    <cellStyle name="Обычный 2 2 2 2 2 2 16" xfId="9964"/>
    <cellStyle name="Обычный 2 2 2 2 2 2 17" xfId="9965"/>
    <cellStyle name="Обычный 2 2 2 2 2 2 18" xfId="9966"/>
    <cellStyle name="Обычный 2 2 2 2 2 2 19" xfId="9967"/>
    <cellStyle name="Обычный 2 2 2 2 2 2 2" xfId="9968"/>
    <cellStyle name="Обычный 2 2 2 2 2 2 2 10" xfId="9969"/>
    <cellStyle name="Обычный 2 2 2 2 2 2 2 11" xfId="9970"/>
    <cellStyle name="Обычный 2 2 2 2 2 2 2 12" xfId="9971"/>
    <cellStyle name="Обычный 2 2 2 2 2 2 2 13" xfId="9972"/>
    <cellStyle name="Обычный 2 2 2 2 2 2 2 14" xfId="9973"/>
    <cellStyle name="Обычный 2 2 2 2 2 2 2 15" xfId="9974"/>
    <cellStyle name="Обычный 2 2 2 2 2 2 2 16" xfId="9975"/>
    <cellStyle name="Обычный 2 2 2 2 2 2 2 17" xfId="9976"/>
    <cellStyle name="Обычный 2 2 2 2 2 2 2 18" xfId="9977"/>
    <cellStyle name="Обычный 2 2 2 2 2 2 2 2" xfId="9978"/>
    <cellStyle name="Обычный 2 2 2 2 2 2 2 2 10" xfId="9979"/>
    <cellStyle name="Обычный 2 2 2 2 2 2 2 2 11" xfId="9980"/>
    <cellStyle name="Обычный 2 2 2 2 2 2 2 2 12" xfId="9981"/>
    <cellStyle name="Обычный 2 2 2 2 2 2 2 2 13" xfId="9982"/>
    <cellStyle name="Обычный 2 2 2 2 2 2 2 2 14" xfId="9983"/>
    <cellStyle name="Обычный 2 2 2 2 2 2 2 2 15" xfId="9984"/>
    <cellStyle name="Обычный 2 2 2 2 2 2 2 2 16" xfId="9985"/>
    <cellStyle name="Обычный 2 2 2 2 2 2 2 2 17" xfId="9986"/>
    <cellStyle name="Обычный 2 2 2 2 2 2 2 2 18" xfId="9987"/>
    <cellStyle name="Обычный 2 2 2 2 2 2 2 2 2" xfId="9988"/>
    <cellStyle name="Обычный 2 2 2 2 2 2 2 2 2 10" xfId="9989"/>
    <cellStyle name="Обычный 2 2 2 2 2 2 2 2 2 11" xfId="9990"/>
    <cellStyle name="Обычный 2 2 2 2 2 2 2 2 2 12" xfId="9991"/>
    <cellStyle name="Обычный 2 2 2 2 2 2 2 2 2 13" xfId="9992"/>
    <cellStyle name="Обычный 2 2 2 2 2 2 2 2 2 14" xfId="9993"/>
    <cellStyle name="Обычный 2 2 2 2 2 2 2 2 2 15" xfId="9994"/>
    <cellStyle name="Обычный 2 2 2 2 2 2 2 2 2 16" xfId="9995"/>
    <cellStyle name="Обычный 2 2 2 2 2 2 2 2 2 2" xfId="9996"/>
    <cellStyle name="Обычный 2 2 2 2 2 2 2 2 2 2 10" xfId="9997"/>
    <cellStyle name="Обычный 2 2 2 2 2 2 2 2 2 2 11" xfId="9998"/>
    <cellStyle name="Обычный 2 2 2 2 2 2 2 2 2 2 12" xfId="9999"/>
    <cellStyle name="Обычный 2 2 2 2 2 2 2 2 2 2 13" xfId="10000"/>
    <cellStyle name="Обычный 2 2 2 2 2 2 2 2 2 2 14" xfId="10001"/>
    <cellStyle name="Обычный 2 2 2 2 2 2 2 2 2 2 15" xfId="10002"/>
    <cellStyle name="Обычный 2 2 2 2 2 2 2 2 2 2 16" xfId="10003"/>
    <cellStyle name="Обычный 2 2 2 2 2 2 2 2 2 2 2" xfId="10004"/>
    <cellStyle name="Обычный 2 2 2 2 2 2 2 2 2 2 2 10" xfId="10005"/>
    <cellStyle name="Обычный 2 2 2 2 2 2 2 2 2 2 2 11" xfId="10006"/>
    <cellStyle name="Обычный 2 2 2 2 2 2 2 2 2 2 2 12" xfId="10007"/>
    <cellStyle name="Обычный 2 2 2 2 2 2 2 2 2 2 2 13" xfId="10008"/>
    <cellStyle name="Обычный 2 2 2 2 2 2 2 2 2 2 2 14" xfId="10009"/>
    <cellStyle name="Обычный 2 2 2 2 2 2 2 2 2 2 2 2" xfId="10010"/>
    <cellStyle name="Обычный 2 2 2 2 2 2 2 2 2 2 2 2 10" xfId="10011"/>
    <cellStyle name="Обычный 2 2 2 2 2 2 2 2 2 2 2 2 11" xfId="10012"/>
    <cellStyle name="Обычный 2 2 2 2 2 2 2 2 2 2 2 2 12" xfId="10013"/>
    <cellStyle name="Обычный 2 2 2 2 2 2 2 2 2 2 2 2 13" xfId="10014"/>
    <cellStyle name="Обычный 2 2 2 2 2 2 2 2 2 2 2 2 14" xfId="10015"/>
    <cellStyle name="Обычный 2 2 2 2 2 2 2 2 2 2 2 2 2" xfId="10016"/>
    <cellStyle name="Обычный 2 2 2 2 2 2 2 2 2 2 2 2 2 10" xfId="10017"/>
    <cellStyle name="Обычный 2 2 2 2 2 2 2 2 2 2 2 2 2 2" xfId="10018"/>
    <cellStyle name="Обычный 2 2 2 2 2 2 2 2 2 2 2 2 2 2 10" xfId="10019"/>
    <cellStyle name="Обычный 2 2 2 2 2 2 2 2 2 2 2 2 2 2 2" xfId="10020"/>
    <cellStyle name="Обычный 2 2 2 2 2 2 2 2 2 2 2 2 2 2 2 2" xfId="10021"/>
    <cellStyle name="Обычный 2 2 2 2 2 2 2 2 2 2 2 2 2 2 2 2 2" xfId="10022"/>
    <cellStyle name="Обычный 2 2 2 2 2 2 2 2 2 2 2 2 2 2 2 2 2 2" xfId="10023"/>
    <cellStyle name="Обычный 2 2 2 2 2 2 2 2 2 2 2 2 2 2 2 2 2 3" xfId="10024"/>
    <cellStyle name="Обычный 2 2 2 2 2 2 2 2 2 2 2 2 2 2 2 2 2 4" xfId="10025"/>
    <cellStyle name="Обычный 2 2 2 2 2 2 2 2 2 2 2 2 2 2 2 2 2 5" xfId="10026"/>
    <cellStyle name="Обычный 2 2 2 2 2 2 2 2 2 2 2 2 2 2 2 2 2 6" xfId="10027"/>
    <cellStyle name="Обычный 2 2 2 2 2 2 2 2 2 2 2 2 2 2 2 2 3" xfId="10028"/>
    <cellStyle name="Обычный 2 2 2 2 2 2 2 2 2 2 2 2 2 2 2 2 4" xfId="10029"/>
    <cellStyle name="Обычный 2 2 2 2 2 2 2 2 2 2 2 2 2 2 2 2 5" xfId="10030"/>
    <cellStyle name="Обычный 2 2 2 2 2 2 2 2 2 2 2 2 2 2 2 2 6" xfId="10031"/>
    <cellStyle name="Обычный 2 2 2 2 2 2 2 2 2 2 2 2 2 2 2 3" xfId="10032"/>
    <cellStyle name="Обычный 2 2 2 2 2 2 2 2 2 2 2 2 2 2 2 4" xfId="10033"/>
    <cellStyle name="Обычный 2 2 2 2 2 2 2 2 2 2 2 2 2 2 2 5" xfId="10034"/>
    <cellStyle name="Обычный 2 2 2 2 2 2 2 2 2 2 2 2 2 2 2 6" xfId="10035"/>
    <cellStyle name="Обычный 2 2 2 2 2 2 2 2 2 2 2 2 2 2 2_енп-ставки)" xfId="10036"/>
    <cellStyle name="Обычный 2 2 2 2 2 2 2 2 2 2 2 2 2 2 3" xfId="10037"/>
    <cellStyle name="Обычный 2 2 2 2 2 2 2 2 2 2 2 2 2 2 4" xfId="10038"/>
    <cellStyle name="Обычный 2 2 2 2 2 2 2 2 2 2 2 2 2 2 5" xfId="10039"/>
    <cellStyle name="Обычный 2 2 2 2 2 2 2 2 2 2 2 2 2 2 6" xfId="10040"/>
    <cellStyle name="Обычный 2 2 2 2 2 2 2 2 2 2 2 2 2 2 7" xfId="10041"/>
    <cellStyle name="Обычный 2 2 2 2 2 2 2 2 2 2 2 2 2 2 8" xfId="10042"/>
    <cellStyle name="Обычный 2 2 2 2 2 2 2 2 2 2 2 2 2 2 9" xfId="10043"/>
    <cellStyle name="Обычный 2 2 2 2 2 2 2 2 2 2 2 2 2 3" xfId="10044"/>
    <cellStyle name="Обычный 2 2 2 2 2 2 2 2 2 2 2 2 2 4" xfId="10045"/>
    <cellStyle name="Обычный 2 2 2 2 2 2 2 2 2 2 2 2 2 5" xfId="10046"/>
    <cellStyle name="Обычный 2 2 2 2 2 2 2 2 2 2 2 2 2 6" xfId="10047"/>
    <cellStyle name="Обычный 2 2 2 2 2 2 2 2 2 2 2 2 2 7" xfId="10048"/>
    <cellStyle name="Обычный 2 2 2 2 2 2 2 2 2 2 2 2 2 8" xfId="10049"/>
    <cellStyle name="Обычный 2 2 2 2 2 2 2 2 2 2 2 2 2 9" xfId="10050"/>
    <cellStyle name="Обычный 2 2 2 2 2 2 2 2 2 2 2 2 2_енп-ставки)" xfId="10051"/>
    <cellStyle name="Обычный 2 2 2 2 2 2 2 2 2 2 2 2 3" xfId="10052"/>
    <cellStyle name="Обычный 2 2 2 2 2 2 2 2 2 2 2 2 4" xfId="10053"/>
    <cellStyle name="Обычный 2 2 2 2 2 2 2 2 2 2 2 2 5" xfId="10054"/>
    <cellStyle name="Обычный 2 2 2 2 2 2 2 2 2 2 2 2 6" xfId="10055"/>
    <cellStyle name="Обычный 2 2 2 2 2 2 2 2 2 2 2 2 7" xfId="10056"/>
    <cellStyle name="Обычный 2 2 2 2 2 2 2 2 2 2 2 2 8" xfId="10057"/>
    <cellStyle name="Обычный 2 2 2 2 2 2 2 2 2 2 2 2 9" xfId="10058"/>
    <cellStyle name="Обычный 2 2 2 2 2 2 2 2 2 2 2 3" xfId="10059"/>
    <cellStyle name="Обычный 2 2 2 2 2 2 2 2 2 2 2 4" xfId="10060"/>
    <cellStyle name="Обычный 2 2 2 2 2 2 2 2 2 2 2 5" xfId="10061"/>
    <cellStyle name="Обычный 2 2 2 2 2 2 2 2 2 2 2 6" xfId="10062"/>
    <cellStyle name="Обычный 2 2 2 2 2 2 2 2 2 2 2 7" xfId="10063"/>
    <cellStyle name="Обычный 2 2 2 2 2 2 2 2 2 2 2 8" xfId="10064"/>
    <cellStyle name="Обычный 2 2 2 2 2 2 2 2 2 2 2 9" xfId="10065"/>
    <cellStyle name="Обычный 2 2 2 2 2 2 2 2 2 2 2_енп-ставки)" xfId="10066"/>
    <cellStyle name="Обычный 2 2 2 2 2 2 2 2 2 2 3" xfId="10067"/>
    <cellStyle name="Обычный 2 2 2 2 2 2 2 2 2 2 4" xfId="10068"/>
    <cellStyle name="Обычный 2 2 2 2 2 2 2 2 2 2 5" xfId="10069"/>
    <cellStyle name="Обычный 2 2 2 2 2 2 2 2 2 2 6" xfId="10070"/>
    <cellStyle name="Обычный 2 2 2 2 2 2 2 2 2 2 7" xfId="10071"/>
    <cellStyle name="Обычный 2 2 2 2 2 2 2 2 2 2 8" xfId="10072"/>
    <cellStyle name="Обычный 2 2 2 2 2 2 2 2 2 2 9" xfId="10073"/>
    <cellStyle name="Обычный 2 2 2 2 2 2 2 2 2 3" xfId="10074"/>
    <cellStyle name="Обычный 2 2 2 2 2 2 2 2 2 4" xfId="10075"/>
    <cellStyle name="Обычный 2 2 2 2 2 2 2 2 2 5" xfId="10076"/>
    <cellStyle name="Обычный 2 2 2 2 2 2 2 2 2 6" xfId="10077"/>
    <cellStyle name="Обычный 2 2 2 2 2 2 2 2 2 7" xfId="10078"/>
    <cellStyle name="Обычный 2 2 2 2 2 2 2 2 2 8" xfId="10079"/>
    <cellStyle name="Обычный 2 2 2 2 2 2 2 2 2 9" xfId="10080"/>
    <cellStyle name="Обычный 2 2 2 2 2 2 2 2 2_енп-ставки)" xfId="10081"/>
    <cellStyle name="Обычный 2 2 2 2 2 2 2 2 3" xfId="10082"/>
    <cellStyle name="Обычный 2 2 2 2 2 2 2 2 4" xfId="10083"/>
    <cellStyle name="Обычный 2 2 2 2 2 2 2 2 5" xfId="10084"/>
    <cellStyle name="Обычный 2 2 2 2 2 2 2 2 6" xfId="10085"/>
    <cellStyle name="Обычный 2 2 2 2 2 2 2 2 7" xfId="10086"/>
    <cellStyle name="Обычный 2 2 2 2 2 2 2 2 8" xfId="10087"/>
    <cellStyle name="Обычный 2 2 2 2 2 2 2 2 9" xfId="10088"/>
    <cellStyle name="Обычный 2 2 2 2 2 2 2 3" xfId="10089"/>
    <cellStyle name="Обычный 2 2 2 2 2 2 2 4" xfId="10090"/>
    <cellStyle name="Обычный 2 2 2 2 2 2 2 5" xfId="10091"/>
    <cellStyle name="Обычный 2 2 2 2 2 2 2 6" xfId="10092"/>
    <cellStyle name="Обычный 2 2 2 2 2 2 2 7" xfId="10093"/>
    <cellStyle name="Обычный 2 2 2 2 2 2 2 8" xfId="10094"/>
    <cellStyle name="Обычный 2 2 2 2 2 2 2 9" xfId="10095"/>
    <cellStyle name="Обычный 2 2 2 2 2 2 2_енп-ставки)" xfId="10096"/>
    <cellStyle name="Обычный 2 2 2 2 2 2 20" xfId="10097"/>
    <cellStyle name="Обычный 2 2 2 2 2 2 3" xfId="10098"/>
    <cellStyle name="Обычный 2 2 2 2 2 2 4" xfId="10099"/>
    <cellStyle name="Обычный 2 2 2 2 2 2 5" xfId="10100"/>
    <cellStyle name="Обычный 2 2 2 2 2 2 6" xfId="10101"/>
    <cellStyle name="Обычный 2 2 2 2 2 2 7" xfId="10102"/>
    <cellStyle name="Обычный 2 2 2 2 2 2 8" xfId="10103"/>
    <cellStyle name="Обычный 2 2 2 2 2 2 9" xfId="10104"/>
    <cellStyle name="Обычный 2 2 2 2 2 20" xfId="10105"/>
    <cellStyle name="Обычный 2 2 2 2 2 3" xfId="10106"/>
    <cellStyle name="Обычный 2 2 2 2 2 4" xfId="10107"/>
    <cellStyle name="Обычный 2 2 2 2 2 5" xfId="10108"/>
    <cellStyle name="Обычный 2 2 2 2 2 6" xfId="10109"/>
    <cellStyle name="Обычный 2 2 2 2 2 7" xfId="10110"/>
    <cellStyle name="Обычный 2 2 2 2 2 8" xfId="10111"/>
    <cellStyle name="Обычный 2 2 2 2 2 9" xfId="10112"/>
    <cellStyle name="Обычный 2 2 2 2 2_енп-ставки)" xfId="10113"/>
    <cellStyle name="Обычный 2 2 2 2 20" xfId="10114"/>
    <cellStyle name="Обычный 2 2 2 2 21" xfId="10115"/>
    <cellStyle name="Обычный 2 2 2 2 22" xfId="10116"/>
    <cellStyle name="Обычный 2 2 2 2 23" xfId="10117"/>
    <cellStyle name="Обычный 2 2 2 2 3" xfId="10118"/>
    <cellStyle name="Обычный 2 2 2 2 4" xfId="10119"/>
    <cellStyle name="Обычный 2 2 2 2 5" xfId="10120"/>
    <cellStyle name="Обычный 2 2 2 2 6" xfId="10121"/>
    <cellStyle name="Обычный 2 2 2 2 7" xfId="10122"/>
    <cellStyle name="Обычный 2 2 2 2 8" xfId="10123"/>
    <cellStyle name="Обычный 2 2 2 2 9" xfId="10124"/>
    <cellStyle name="Обычный 2 2 2 20" xfId="10125"/>
    <cellStyle name="Обычный 2 2 2 21" xfId="10126"/>
    <cellStyle name="Обычный 2 2 2 22" xfId="10127"/>
    <cellStyle name="Обычный 2 2 2 23" xfId="10128"/>
    <cellStyle name="Обычный 2 2 2 3" xfId="10129"/>
    <cellStyle name="Обычный 2 2 2 4" xfId="10130"/>
    <cellStyle name="Обычный 2 2 2 5" xfId="10131"/>
    <cellStyle name="Обычный 2 2 2 6" xfId="10132"/>
    <cellStyle name="Обычный 2 2 2 7" xfId="10133"/>
    <cellStyle name="Обычный 2 2 2 8" xfId="10134"/>
    <cellStyle name="Обычный 2 2 2 9" xfId="10135"/>
    <cellStyle name="Обычный 2 2 2_енп-ставки)" xfId="10136"/>
    <cellStyle name="Обычный 2 2 20" xfId="10137"/>
    <cellStyle name="Обычный 2 2 21" xfId="10138"/>
    <cellStyle name="Обычный 2 2 22" xfId="10139"/>
    <cellStyle name="Обычный 2 2 23" xfId="10140"/>
    <cellStyle name="Обычный 2 2 24" xfId="10141"/>
    <cellStyle name="Обычный 2 2 3" xfId="10142"/>
    <cellStyle name="Обычный 2 2 4" xfId="10143"/>
    <cellStyle name="Обычный 2 2 5" xfId="10144"/>
    <cellStyle name="Обычный 2 2 6" xfId="10145"/>
    <cellStyle name="Обычный 2 2 7" xfId="10146"/>
    <cellStyle name="Обычный 2 2 8" xfId="10147"/>
    <cellStyle name="Обычный 2 2 9" xfId="10148"/>
    <cellStyle name="Обычный 2 2_ Расчет наценки Навои" xfId="10149"/>
    <cellStyle name="Обычный 2 20" xfId="10150"/>
    <cellStyle name="Обычный 2 21" xfId="10151"/>
    <cellStyle name="Обычный 2 22" xfId="10152"/>
    <cellStyle name="Обычный 2 23" xfId="10153"/>
    <cellStyle name="Обычный 2 24" xfId="10154"/>
    <cellStyle name="Обычный 2 25" xfId="10155"/>
    <cellStyle name="Обычный 2 26" xfId="10156"/>
    <cellStyle name="Обычный 2 3" xfId="10157"/>
    <cellStyle name="Обычный 2 3 2" xfId="10158"/>
    <cellStyle name="Обычный 2 3 3" xfId="10159"/>
    <cellStyle name="Обычный 2 3_АБ и ДТ1" xfId="10160"/>
    <cellStyle name="Обычный 2 4" xfId="10161"/>
    <cellStyle name="Обычный 2 4 2" xfId="10162"/>
    <cellStyle name="Обычный 2 5" xfId="10163"/>
    <cellStyle name="Обычный 2 5 2" xfId="10164"/>
    <cellStyle name="Обычный 2 5 3" xfId="10165"/>
    <cellStyle name="Обычный 2 5_26 09 2013 - земля - свод + варианты послед" xfId="10166"/>
    <cellStyle name="Обычный 2 6" xfId="10167"/>
    <cellStyle name="Обычный 2 6 2" xfId="10168"/>
    <cellStyle name="Обычный 2 7" xfId="10169"/>
    <cellStyle name="Обычный 2 8" xfId="10170"/>
    <cellStyle name="Обычный 2 8 2" xfId="10171"/>
    <cellStyle name="Обычный 2 9" xfId="10172"/>
    <cellStyle name="Обычный 2_ Расчет наценки Навои" xfId="10173"/>
    <cellStyle name="Обычный 20" xfId="10174"/>
    <cellStyle name="Обычный 20 2" xfId="10175"/>
    <cellStyle name="Обычный 200" xfId="10176"/>
    <cellStyle name="Обычный 200 2" xfId="10177"/>
    <cellStyle name="Обычный 201" xfId="10178"/>
    <cellStyle name="Обычный 201 2" xfId="10179"/>
    <cellStyle name="Обычный 202" xfId="10180"/>
    <cellStyle name="Обычный 202 2" xfId="10181"/>
    <cellStyle name="Обычный 203" xfId="10182"/>
    <cellStyle name="Обычный 203 2" xfId="10183"/>
    <cellStyle name="Обычный 204" xfId="10184"/>
    <cellStyle name="Обычный 204 2" xfId="10185"/>
    <cellStyle name="Обычный 205" xfId="10186"/>
    <cellStyle name="Обычный 205 2" xfId="10187"/>
    <cellStyle name="Обычный 206" xfId="10188"/>
    <cellStyle name="Обычный 206 2" xfId="10189"/>
    <cellStyle name="Обычный 207" xfId="10190"/>
    <cellStyle name="Обычный 207 2" xfId="10191"/>
    <cellStyle name="Обычный 208" xfId="10192"/>
    <cellStyle name="Обычный 208 2" xfId="10193"/>
    <cellStyle name="Обычный 209" xfId="10194"/>
    <cellStyle name="Обычный 209 2" xfId="10195"/>
    <cellStyle name="Обычный 21" xfId="10196"/>
    <cellStyle name="Обычный 21 2" xfId="10197"/>
    <cellStyle name="Обычный 210" xfId="10198"/>
    <cellStyle name="Обычный 210 2" xfId="10199"/>
    <cellStyle name="Обычный 211" xfId="10200"/>
    <cellStyle name="Обычный 211 2" xfId="10201"/>
    <cellStyle name="Обычный 212" xfId="10202"/>
    <cellStyle name="Обычный 212 2" xfId="10203"/>
    <cellStyle name="Обычный 213" xfId="10204"/>
    <cellStyle name="Обычный 213 2" xfId="10205"/>
    <cellStyle name="Обычный 214" xfId="10206"/>
    <cellStyle name="Обычный 214 2" xfId="10207"/>
    <cellStyle name="Обычный 215" xfId="10208"/>
    <cellStyle name="Обычный 215 2" xfId="10209"/>
    <cellStyle name="Обычный 216" xfId="10210"/>
    <cellStyle name="Обычный 216 2" xfId="10211"/>
    <cellStyle name="Обычный 217" xfId="10212"/>
    <cellStyle name="Обычный 217 2" xfId="10213"/>
    <cellStyle name="Обычный 217 3" xfId="10214"/>
    <cellStyle name="Обычный 217 4" xfId="10215"/>
    <cellStyle name="Обычный 217 5" xfId="10216"/>
    <cellStyle name="Обычный 218" xfId="10217"/>
    <cellStyle name="Обычный 218 2" xfId="10218"/>
    <cellStyle name="Обычный 219" xfId="10219"/>
    <cellStyle name="Обычный 219 2" xfId="10220"/>
    <cellStyle name="Обычный 22" xfId="10221"/>
    <cellStyle name="Обычный 22 2" xfId="10222"/>
    <cellStyle name="Обычный 220" xfId="10223"/>
    <cellStyle name="Обычный 220 2" xfId="10224"/>
    <cellStyle name="Обычный 221" xfId="10225"/>
    <cellStyle name="Обычный 221 2" xfId="10226"/>
    <cellStyle name="Обычный 222" xfId="10227"/>
    <cellStyle name="Обычный 222 2" xfId="10228"/>
    <cellStyle name="Обычный 223" xfId="10229"/>
    <cellStyle name="Обычный 223 2" xfId="10230"/>
    <cellStyle name="Обычный 223 3" xfId="10231"/>
    <cellStyle name="Обычный 224" xfId="10232"/>
    <cellStyle name="Обычный 224 2" xfId="10233"/>
    <cellStyle name="Обычный 225" xfId="10234"/>
    <cellStyle name="Обычный 225 2" xfId="10235"/>
    <cellStyle name="Обычный 226" xfId="10236"/>
    <cellStyle name="Обычный 226 2" xfId="10237"/>
    <cellStyle name="Обычный 227" xfId="10238"/>
    <cellStyle name="Обычный 228" xfId="10239"/>
    <cellStyle name="Обычный 229" xfId="10240"/>
    <cellStyle name="Обычный 23" xfId="10241"/>
    <cellStyle name="Обычный 23 2" xfId="10242"/>
    <cellStyle name="Обычный 230" xfId="10243"/>
    <cellStyle name="Обычный 231" xfId="10244"/>
    <cellStyle name="Обычный 231 2" xfId="10245"/>
    <cellStyle name="Обычный 232" xfId="10246"/>
    <cellStyle name="Обычный 232 2" xfId="10247"/>
    <cellStyle name="Обычный 233" xfId="10248"/>
    <cellStyle name="Обычный 233 2" xfId="10249"/>
    <cellStyle name="Обычный 234" xfId="10250"/>
    <cellStyle name="Обычный 234 2" xfId="10251"/>
    <cellStyle name="Обычный 235" xfId="10252"/>
    <cellStyle name="Обычный 235 2" xfId="10253"/>
    <cellStyle name="Обычный 236" xfId="10254"/>
    <cellStyle name="Обычный 237" xfId="10255"/>
    <cellStyle name="Обычный 238" xfId="10256"/>
    <cellStyle name="Обычный 239" xfId="10257"/>
    <cellStyle name="Обычный 24" xfId="10258"/>
    <cellStyle name="Обычный 24 2" xfId="10259"/>
    <cellStyle name="Обычный 240" xfId="10260"/>
    <cellStyle name="Обычный 241" xfId="10261"/>
    <cellStyle name="Обычный 242" xfId="10262"/>
    <cellStyle name="Обычный 243" xfId="10263"/>
    <cellStyle name="Обычный 244" xfId="10264"/>
    <cellStyle name="Обычный 245" xfId="10265"/>
    <cellStyle name="Обычный 246" xfId="10266"/>
    <cellStyle name="Обычный 247" xfId="10267"/>
    <cellStyle name="Обычный 248" xfId="10268"/>
    <cellStyle name="Обычный 248 2" xfId="10269"/>
    <cellStyle name="Обычный 249" xfId="10270"/>
    <cellStyle name="Обычный 249 2" xfId="10271"/>
    <cellStyle name="Обычный 25" xfId="10272"/>
    <cellStyle name="Обычный 25 2" xfId="10273"/>
    <cellStyle name="Обычный 250" xfId="10274"/>
    <cellStyle name="Обычный 250 2" xfId="10275"/>
    <cellStyle name="Обычный 251" xfId="10276"/>
    <cellStyle name="Обычный 252" xfId="10277"/>
    <cellStyle name="Обычный 253" xfId="10278"/>
    <cellStyle name="Обычный 254" xfId="10279"/>
    <cellStyle name="Обычный 255" xfId="10280"/>
    <cellStyle name="Обычный 258" xfId="10281"/>
    <cellStyle name="Обычный 26" xfId="10282"/>
    <cellStyle name="Обычный 26 2" xfId="10283"/>
    <cellStyle name="Обычный 27" xfId="10284"/>
    <cellStyle name="Обычный 27 2" xfId="10285"/>
    <cellStyle name="Обычный 28" xfId="10286"/>
    <cellStyle name="Обычный 28 2" xfId="10287"/>
    <cellStyle name="Обычный 29" xfId="10288"/>
    <cellStyle name="Обычный 29 2" xfId="10289"/>
    <cellStyle name="Обычный 3" xfId="10290"/>
    <cellStyle name="Обычный 3 10" xfId="10291"/>
    <cellStyle name="Обычный 3 11" xfId="10292"/>
    <cellStyle name="Обычный 3 12" xfId="10293"/>
    <cellStyle name="Обычный 3 13" xfId="10294"/>
    <cellStyle name="Обычный 3 14" xfId="10295"/>
    <cellStyle name="Обычный 3 15" xfId="10296"/>
    <cellStyle name="Обычный 3 16" xfId="10297"/>
    <cellStyle name="Обычный 3 17" xfId="10298"/>
    <cellStyle name="Обычный 3 18" xfId="10299"/>
    <cellStyle name="Обычный 3 19" xfId="10300"/>
    <cellStyle name="Обычный 3 2" xfId="10301"/>
    <cellStyle name="Обычный 3 2 2" xfId="10302"/>
    <cellStyle name="Обычный 3 20" xfId="10303"/>
    <cellStyle name="Обычный 3 21" xfId="10304"/>
    <cellStyle name="Обычный 3 22" xfId="10305"/>
    <cellStyle name="Обычный 3 23" xfId="10306"/>
    <cellStyle name="Обычный 3 24" xfId="10307"/>
    <cellStyle name="Обычный 3 25" xfId="10308"/>
    <cellStyle name="Обычный 3 26" xfId="10309"/>
    <cellStyle name="Обычный 3 27" xfId="10310"/>
    <cellStyle name="Обычный 3 28" xfId="10311"/>
    <cellStyle name="Обычный 3 29" xfId="10312"/>
    <cellStyle name="Обычный 3 29 2" xfId="10313"/>
    <cellStyle name="Обычный 3 3" xfId="10314"/>
    <cellStyle name="Обычный 3 3 2" xfId="10315"/>
    <cellStyle name="Обычный 3 30" xfId="10316"/>
    <cellStyle name="Обычный 3 30 2" xfId="10317"/>
    <cellStyle name="Обычный 3 31" xfId="10318"/>
    <cellStyle name="Обычный 3 32" xfId="10319"/>
    <cellStyle name="Обычный 3 4" xfId="10320"/>
    <cellStyle name="Обычный 3 5" xfId="10321"/>
    <cellStyle name="Обычный 3 6" xfId="10322"/>
    <cellStyle name="Обычный 3 7" xfId="10323"/>
    <cellStyle name="Обычный 3 8" xfId="10324"/>
    <cellStyle name="Обычный 3 9" xfId="10325"/>
    <cellStyle name="Обычный 3_20.06.2013 - имущество г. Ташкента" xfId="10326"/>
    <cellStyle name="Обычный 30" xfId="10327"/>
    <cellStyle name="Обычный 30 2" xfId="10328"/>
    <cellStyle name="Обычный 31" xfId="10329"/>
    <cellStyle name="Обычный 31 2" xfId="10330"/>
    <cellStyle name="Обычный 32" xfId="10331"/>
    <cellStyle name="Обычный 32 2" xfId="10332"/>
    <cellStyle name="Обычный 33" xfId="10333"/>
    <cellStyle name="Обычный 33 2" xfId="10334"/>
    <cellStyle name="Обычный 33 2 2" xfId="10335"/>
    <cellStyle name="Обычный 33 2 3" xfId="10336"/>
    <cellStyle name="Обычный 33 2 4" xfId="10337"/>
    <cellStyle name="Обычный 33 3" xfId="10338"/>
    <cellStyle name="Обычный 34" xfId="10339"/>
    <cellStyle name="Обычный 34 2" xfId="10340"/>
    <cellStyle name="Обычный 35" xfId="10341"/>
    <cellStyle name="Обычный 35 2" xfId="10342"/>
    <cellStyle name="Обычный 36" xfId="10343"/>
    <cellStyle name="Обычный 36 2" xfId="10344"/>
    <cellStyle name="Обычный 37" xfId="10345"/>
    <cellStyle name="Обычный 37 10" xfId="10346"/>
    <cellStyle name="Обычный 37 11" xfId="10347"/>
    <cellStyle name="Обычный 37 12" xfId="10348"/>
    <cellStyle name="Обычный 37 13" xfId="10349"/>
    <cellStyle name="Обычный 37 14" xfId="10350"/>
    <cellStyle name="Обычный 37 15" xfId="10351"/>
    <cellStyle name="Обычный 37 2" xfId="10352"/>
    <cellStyle name="Обычный 37 3" xfId="10353"/>
    <cellStyle name="Обычный 37 4" xfId="10354"/>
    <cellStyle name="Обычный 37 5" xfId="10355"/>
    <cellStyle name="Обычный 37 6" xfId="10356"/>
    <cellStyle name="Обычный 37 7" xfId="10357"/>
    <cellStyle name="Обычный 37 8" xfId="10358"/>
    <cellStyle name="Обычный 37 9" xfId="10359"/>
    <cellStyle name="Обычный 38" xfId="10360"/>
    <cellStyle name="Обычный 38 10" xfId="10361"/>
    <cellStyle name="Обычный 38 11" xfId="10362"/>
    <cellStyle name="Обычный 38 12" xfId="10363"/>
    <cellStyle name="Обычный 38 13" xfId="10364"/>
    <cellStyle name="Обычный 38 2" xfId="10365"/>
    <cellStyle name="Обычный 38 3" xfId="10366"/>
    <cellStyle name="Обычный 38 4" xfId="10367"/>
    <cellStyle name="Обычный 38 5" xfId="10368"/>
    <cellStyle name="Обычный 38 6" xfId="10369"/>
    <cellStyle name="Обычный 38 7" xfId="10370"/>
    <cellStyle name="Обычный 38 8" xfId="10371"/>
    <cellStyle name="Обычный 38 9" xfId="10372"/>
    <cellStyle name="Обычный 39" xfId="10373"/>
    <cellStyle name="Обычный 39 2" xfId="10374"/>
    <cellStyle name="Обычный 4" xfId="10375"/>
    <cellStyle name="Обычный 4 2" xfId="10376"/>
    <cellStyle name="Обычный 4 3" xfId="10377"/>
    <cellStyle name="Обычный 4 4" xfId="10378"/>
    <cellStyle name="Обычный 4 5" xfId="10379"/>
    <cellStyle name="Обычный 4 6" xfId="10380"/>
    <cellStyle name="Обычный 4 7" xfId="10381"/>
    <cellStyle name="Обычный 4_20.06.2013 - имущество г. Ташкента" xfId="10382"/>
    <cellStyle name="Обычный 40" xfId="10383"/>
    <cellStyle name="Обычный 40 10" xfId="10384"/>
    <cellStyle name="Обычный 40 11" xfId="10385"/>
    <cellStyle name="Обычный 40 2" xfId="10386"/>
    <cellStyle name="Обычный 40 3" xfId="10387"/>
    <cellStyle name="Обычный 40 4" xfId="10388"/>
    <cellStyle name="Обычный 40 5" xfId="10389"/>
    <cellStyle name="Обычный 40 6" xfId="10390"/>
    <cellStyle name="Обычный 40 7" xfId="10391"/>
    <cellStyle name="Обычный 40 8" xfId="10392"/>
    <cellStyle name="Обычный 40 9" xfId="10393"/>
    <cellStyle name="Обычный 41" xfId="10394"/>
    <cellStyle name="Обычный 41 10" xfId="10395"/>
    <cellStyle name="Обычный 41 11" xfId="10396"/>
    <cellStyle name="Обычный 41 2" xfId="10397"/>
    <cellStyle name="Обычный 41 3" xfId="10398"/>
    <cellStyle name="Обычный 41 4" xfId="10399"/>
    <cellStyle name="Обычный 41 5" xfId="10400"/>
    <cellStyle name="Обычный 41 6" xfId="10401"/>
    <cellStyle name="Обычный 41 7" xfId="10402"/>
    <cellStyle name="Обычный 41 8" xfId="10403"/>
    <cellStyle name="Обычный 41 9" xfId="10404"/>
    <cellStyle name="Обычный 42" xfId="10405"/>
    <cellStyle name="Обычный 42 2" xfId="10406"/>
    <cellStyle name="Обычный 42 3" xfId="10407"/>
    <cellStyle name="Обычный 42 4" xfId="10408"/>
    <cellStyle name="Обычный 42 5" xfId="10409"/>
    <cellStyle name="Обычный 42 6" xfId="10410"/>
    <cellStyle name="Обычный 42 7" xfId="10411"/>
    <cellStyle name="Обычный 43" xfId="10412"/>
    <cellStyle name="Обычный 43 2" xfId="10413"/>
    <cellStyle name="Обычный 43 3" xfId="10414"/>
    <cellStyle name="Обычный 43 4" xfId="10415"/>
    <cellStyle name="Обычный 43 5" xfId="10416"/>
    <cellStyle name="Обычный 43 6" xfId="10417"/>
    <cellStyle name="Обычный 43 7" xfId="10418"/>
    <cellStyle name="Обычный 44" xfId="10419"/>
    <cellStyle name="Обычный 44 2" xfId="10420"/>
    <cellStyle name="Обычный 45" xfId="10421"/>
    <cellStyle name="Обычный 45 2" xfId="10422"/>
    <cellStyle name="Обычный 46" xfId="10423"/>
    <cellStyle name="Обычный 46 2" xfId="10424"/>
    <cellStyle name="Обычный 46 3" xfId="10425"/>
    <cellStyle name="Обычный 47" xfId="10426"/>
    <cellStyle name="Обычный 47 2" xfId="10427"/>
    <cellStyle name="Обычный 47 3" xfId="10428"/>
    <cellStyle name="Обычный 48" xfId="10429"/>
    <cellStyle name="Обычный 48 2" xfId="10430"/>
    <cellStyle name="Обычный 49" xfId="10431"/>
    <cellStyle name="Обычный 49 2" xfId="10432"/>
    <cellStyle name="Обычный 5" xfId="10433"/>
    <cellStyle name="Обычный 5 2" xfId="10434"/>
    <cellStyle name="Обычный 5 2 2" xfId="10435"/>
    <cellStyle name="Обычный 5 3" xfId="10436"/>
    <cellStyle name="Обычный 5 3 2" xfId="10437"/>
    <cellStyle name="Обычный 5 4" xfId="10438"/>
    <cellStyle name="Обычный 5 4 2" xfId="10439"/>
    <cellStyle name="Обычный 5 5" xfId="10440"/>
    <cellStyle name="Обычный 5 6" xfId="10441"/>
    <cellStyle name="Обычный 5 7" xfId="10442"/>
    <cellStyle name="Обычный 5_АК Узнефтепродукт  форма №2" xfId="10443"/>
    <cellStyle name="Обычный 50" xfId="10444"/>
    <cellStyle name="Обычный 50 2" xfId="10445"/>
    <cellStyle name="Обычный 51" xfId="10446"/>
    <cellStyle name="Обычный 51 2" xfId="10447"/>
    <cellStyle name="Обычный 52" xfId="10448"/>
    <cellStyle name="Обычный 52 2" xfId="10449"/>
    <cellStyle name="Обычный 53" xfId="10450"/>
    <cellStyle name="Обычный 53 2" xfId="10451"/>
    <cellStyle name="Обычный 54" xfId="10452"/>
    <cellStyle name="Обычный 54 2" xfId="10453"/>
    <cellStyle name="Обычный 55" xfId="10454"/>
    <cellStyle name="Обычный 55 2" xfId="10455"/>
    <cellStyle name="Обычный 56" xfId="10456"/>
    <cellStyle name="Обычный 56 2" xfId="10457"/>
    <cellStyle name="Обычный 57" xfId="10458"/>
    <cellStyle name="Обычный 57 2" xfId="10459"/>
    <cellStyle name="Обычный 58" xfId="10460"/>
    <cellStyle name="Обычный 58 2" xfId="10461"/>
    <cellStyle name="Обычный 59" xfId="10462"/>
    <cellStyle name="Обычный 59 2" xfId="10463"/>
    <cellStyle name="Обычный 6" xfId="10464"/>
    <cellStyle name="Обычный 6 2" xfId="10465"/>
    <cellStyle name="Обычный 6 3" xfId="10466"/>
    <cellStyle name="Обычный 6 4" xfId="10467"/>
    <cellStyle name="Обычный 6_АК Узнефтепродукт  форма №2" xfId="10468"/>
    <cellStyle name="Обычный 60" xfId="10469"/>
    <cellStyle name="Обычный 60 2" xfId="10470"/>
    <cellStyle name="Обычный 61" xfId="10471"/>
    <cellStyle name="Обычный 61 2" xfId="10472"/>
    <cellStyle name="Обычный 62" xfId="10473"/>
    <cellStyle name="Обычный 62 2" xfId="10474"/>
    <cellStyle name="Обычный 63" xfId="10475"/>
    <cellStyle name="Обычный 63 2" xfId="10476"/>
    <cellStyle name="Обычный 64" xfId="10477"/>
    <cellStyle name="Обычный 64 2" xfId="10478"/>
    <cellStyle name="Обычный 65" xfId="10479"/>
    <cellStyle name="Обычный 65 2" xfId="10480"/>
    <cellStyle name="Обычный 66" xfId="10481"/>
    <cellStyle name="Обычный 66 2" xfId="10482"/>
    <cellStyle name="Обычный 67" xfId="10483"/>
    <cellStyle name="Обычный 67 2" xfId="10484"/>
    <cellStyle name="Обычный 68" xfId="10485"/>
    <cellStyle name="Обычный 68 2" xfId="10486"/>
    <cellStyle name="Обычный 69" xfId="10487"/>
    <cellStyle name="Обычный 69 2" xfId="10488"/>
    <cellStyle name="Обычный 7" xfId="10489"/>
    <cellStyle name="Обычный 7 2" xfId="10490"/>
    <cellStyle name="Обычный 7 3" xfId="10491"/>
    <cellStyle name="Обычный 7 4" xfId="10492"/>
    <cellStyle name="Обычный 7 5" xfId="10493"/>
    <cellStyle name="Обычный 7_импорт актюбинск" xfId="10494"/>
    <cellStyle name="Обычный 70" xfId="10495"/>
    <cellStyle name="Обычный 70 2" xfId="10496"/>
    <cellStyle name="Обычный 71" xfId="10497"/>
    <cellStyle name="Обычный 71 2" xfId="10498"/>
    <cellStyle name="Обычный 72" xfId="10499"/>
    <cellStyle name="Обычный 72 2" xfId="10500"/>
    <cellStyle name="Обычный 73" xfId="10501"/>
    <cellStyle name="Обычный 73 2" xfId="10502"/>
    <cellStyle name="Обычный 74" xfId="10503"/>
    <cellStyle name="Обычный 74 2" xfId="10504"/>
    <cellStyle name="Обычный 75" xfId="10505"/>
    <cellStyle name="Обычный 75 2" xfId="10506"/>
    <cellStyle name="Обычный 76" xfId="10507"/>
    <cellStyle name="Обычный 76 2" xfId="10508"/>
    <cellStyle name="Обычный 77" xfId="10509"/>
    <cellStyle name="Обычный 77 2" xfId="10510"/>
    <cellStyle name="Обычный 78" xfId="10511"/>
    <cellStyle name="Обычный 78 2" xfId="10512"/>
    <cellStyle name="Обычный 79" xfId="10513"/>
    <cellStyle name="Обычный 79 2" xfId="10514"/>
    <cellStyle name="Обычный 8" xfId="10515"/>
    <cellStyle name="Обычный 8 2" xfId="10516"/>
    <cellStyle name="Обычный 8 3" xfId="10517"/>
    <cellStyle name="Обычный 8 4" xfId="10518"/>
    <cellStyle name="Обычный 8_импорт актюбинск" xfId="10519"/>
    <cellStyle name="Обычный 80" xfId="10520"/>
    <cellStyle name="Обычный 80 2" xfId="10521"/>
    <cellStyle name="Обычный 81" xfId="10522"/>
    <cellStyle name="Обычный 81 2" xfId="10523"/>
    <cellStyle name="Обычный 82" xfId="10524"/>
    <cellStyle name="Обычный 82 2" xfId="10525"/>
    <cellStyle name="Обычный 83" xfId="10526"/>
    <cellStyle name="Обычный 83 2" xfId="10527"/>
    <cellStyle name="Обычный 84" xfId="10528"/>
    <cellStyle name="Обычный 84 2" xfId="10529"/>
    <cellStyle name="Обычный 85" xfId="10530"/>
    <cellStyle name="Обычный 85 2" xfId="10531"/>
    <cellStyle name="Обычный 86" xfId="10532"/>
    <cellStyle name="Обычный 86 2" xfId="10533"/>
    <cellStyle name="Обычный 87" xfId="10534"/>
    <cellStyle name="Обычный 87 2" xfId="10535"/>
    <cellStyle name="Обычный 88" xfId="10536"/>
    <cellStyle name="Обычный 88 2" xfId="10537"/>
    <cellStyle name="Обычный 89" xfId="10538"/>
    <cellStyle name="Обычный 89 2" xfId="10539"/>
    <cellStyle name="Обычный 9" xfId="10540"/>
    <cellStyle name="Обычный 9 2" xfId="10541"/>
    <cellStyle name="Обычный 9 3" xfId="10542"/>
    <cellStyle name="Обычный 9 4" xfId="10543"/>
    <cellStyle name="Обычный 9_табл_РС_потоки НХК_27.05.14_16_00" xfId="10544"/>
    <cellStyle name="Обычный 90" xfId="10545"/>
    <cellStyle name="Обычный 90 2" xfId="10546"/>
    <cellStyle name="Обычный 91" xfId="10547"/>
    <cellStyle name="Обычный 91 2" xfId="10548"/>
    <cellStyle name="Обычный 92" xfId="10549"/>
    <cellStyle name="Обычный 92 2" xfId="10550"/>
    <cellStyle name="Обычный 92 2 2" xfId="10551"/>
    <cellStyle name="Обычный 92 3" xfId="10552"/>
    <cellStyle name="Обычный 93" xfId="10553"/>
    <cellStyle name="Обычный 93 2" xfId="10554"/>
    <cellStyle name="Обычный 94" xfId="10555"/>
    <cellStyle name="Обычный 94 2" xfId="10556"/>
    <cellStyle name="Обычный 95" xfId="10557"/>
    <cellStyle name="Обычный 95 2" xfId="10558"/>
    <cellStyle name="Обычный 96" xfId="10559"/>
    <cellStyle name="Обычный 96 2" xfId="10560"/>
    <cellStyle name="Обычный 97" xfId="10561"/>
    <cellStyle name="Обычный 97 2" xfId="10562"/>
    <cellStyle name="Обычный 98" xfId="10563"/>
    <cellStyle name="Обычный 98 2" xfId="10564"/>
    <cellStyle name="Обычный 99" xfId="10565"/>
    <cellStyle name="Обычный 99 2" xfId="10566"/>
    <cellStyle name="Плохой 10" xfId="10567"/>
    <cellStyle name="Плохой 11" xfId="10568"/>
    <cellStyle name="Плохой 12" xfId="10569"/>
    <cellStyle name="Плохой 13" xfId="10570"/>
    <cellStyle name="Плохой 14" xfId="10571"/>
    <cellStyle name="Плохой 15" xfId="10572"/>
    <cellStyle name="Плохой 16" xfId="10573"/>
    <cellStyle name="Плохой 17" xfId="10574"/>
    <cellStyle name="Плохой 18" xfId="10575"/>
    <cellStyle name="Плохой 19" xfId="10576"/>
    <cellStyle name="Плохой 2" xfId="10577"/>
    <cellStyle name="Плохой 2 2" xfId="10578"/>
    <cellStyle name="Плохой 2 3" xfId="10579"/>
    <cellStyle name="Плохой 20" xfId="10580"/>
    <cellStyle name="Плохой 21" xfId="10581"/>
    <cellStyle name="Плохой 22" xfId="10582"/>
    <cellStyle name="Плохой 23" xfId="10583"/>
    <cellStyle name="Плохой 3" xfId="10584"/>
    <cellStyle name="Плохой 3 2" xfId="10585"/>
    <cellStyle name="Плохой 4" xfId="10586"/>
    <cellStyle name="Плохой 4 2" xfId="10587"/>
    <cellStyle name="Плохой 5" xfId="10588"/>
    <cellStyle name="Плохой 5 2" xfId="10589"/>
    <cellStyle name="Плохой 6" xfId="10590"/>
    <cellStyle name="Плохой 6 2" xfId="10591"/>
    <cellStyle name="Плохой 7" xfId="10592"/>
    <cellStyle name="Плохой 7 2" xfId="10593"/>
    <cellStyle name="Плохой 8" xfId="10594"/>
    <cellStyle name="Плохой 9" xfId="10595"/>
    <cellStyle name="Пояснение 10" xfId="10596"/>
    <cellStyle name="Пояснение 11" xfId="10597"/>
    <cellStyle name="Пояснение 12" xfId="10598"/>
    <cellStyle name="Пояснение 13" xfId="10599"/>
    <cellStyle name="Пояснение 14" xfId="10600"/>
    <cellStyle name="Пояснение 15" xfId="10601"/>
    <cellStyle name="Пояснение 16" xfId="10602"/>
    <cellStyle name="Пояснение 17" xfId="10603"/>
    <cellStyle name="Пояснение 18" xfId="10604"/>
    <cellStyle name="Пояснение 19" xfId="10605"/>
    <cellStyle name="Пояснение 2" xfId="10606"/>
    <cellStyle name="Пояснение 2 2" xfId="10607"/>
    <cellStyle name="Пояснение 2 3" xfId="10608"/>
    <cellStyle name="Пояснение 20" xfId="10609"/>
    <cellStyle name="Пояснение 21" xfId="10610"/>
    <cellStyle name="Пояснение 22" xfId="10611"/>
    <cellStyle name="Пояснение 23" xfId="10612"/>
    <cellStyle name="Пояснение 3" xfId="10613"/>
    <cellStyle name="Пояснение 3 2" xfId="10614"/>
    <cellStyle name="Пояснение 4" xfId="10615"/>
    <cellStyle name="Пояснение 4 2" xfId="10616"/>
    <cellStyle name="Пояснение 5" xfId="10617"/>
    <cellStyle name="Пояснение 5 2" xfId="10618"/>
    <cellStyle name="Пояснение 6" xfId="10619"/>
    <cellStyle name="Пояснение 6 2" xfId="10620"/>
    <cellStyle name="Пояснение 7" xfId="10621"/>
    <cellStyle name="Пояснение 7 2" xfId="10622"/>
    <cellStyle name="Пояснение 8" xfId="10623"/>
    <cellStyle name="Пояснение 9" xfId="10624"/>
    <cellStyle name="Примечание 10" xfId="10625"/>
    <cellStyle name="Примечание 11" xfId="10626"/>
    <cellStyle name="Примечание 12" xfId="10627"/>
    <cellStyle name="Примечание 13" xfId="10628"/>
    <cellStyle name="Примечание 14" xfId="10629"/>
    <cellStyle name="Примечание 15" xfId="10630"/>
    <cellStyle name="Примечание 16" xfId="10631"/>
    <cellStyle name="Примечание 17" xfId="10632"/>
    <cellStyle name="Примечание 18" xfId="10633"/>
    <cellStyle name="Примечание 19" xfId="10634"/>
    <cellStyle name="Примечание 2" xfId="10635"/>
    <cellStyle name="Примечание 2 2" xfId="10636"/>
    <cellStyle name="Примечание 2 3" xfId="10637"/>
    <cellStyle name="Примечание 20" xfId="10638"/>
    <cellStyle name="Примечание 21" xfId="10639"/>
    <cellStyle name="Примечание 22" xfId="10640"/>
    <cellStyle name="Примечание 23" xfId="10641"/>
    <cellStyle name="Примечание 24" xfId="10642"/>
    <cellStyle name="Примечание 25" xfId="10643"/>
    <cellStyle name="Примечание 26" xfId="10644"/>
    <cellStyle name="Примечание 27" xfId="10645"/>
    <cellStyle name="Примечание 28" xfId="10646"/>
    <cellStyle name="Примечание 29" xfId="10647"/>
    <cellStyle name="Примечание 3" xfId="10648"/>
    <cellStyle name="Примечание 3 2" xfId="10649"/>
    <cellStyle name="Примечание 3 3" xfId="10650"/>
    <cellStyle name="Примечание 3 4" xfId="10651"/>
    <cellStyle name="Примечание 3_енп-ставки)" xfId="10652"/>
    <cellStyle name="Примечание 30" xfId="10653"/>
    <cellStyle name="Примечание 31" xfId="10654"/>
    <cellStyle name="Примечание 32" xfId="10655"/>
    <cellStyle name="Примечание 33" xfId="10656"/>
    <cellStyle name="Примечание 4" xfId="10657"/>
    <cellStyle name="Примечание 4 2" xfId="10658"/>
    <cellStyle name="Примечание 5" xfId="10659"/>
    <cellStyle name="Примечание 5 2" xfId="10660"/>
    <cellStyle name="Примечание 6" xfId="10661"/>
    <cellStyle name="Примечание 6 2" xfId="10662"/>
    <cellStyle name="Примечание 7" xfId="10663"/>
    <cellStyle name="Примечание 7 2" xfId="10664"/>
    <cellStyle name="Примечание 8" xfId="10665"/>
    <cellStyle name="Примечание 9" xfId="10666"/>
    <cellStyle name="Процентный 10" xfId="10667"/>
    <cellStyle name="Процентный 10 2" xfId="10668"/>
    <cellStyle name="Процентный 10 3" xfId="10669"/>
    <cellStyle name="Процентный 11" xfId="10670"/>
    <cellStyle name="Процентный 11 2" xfId="10671"/>
    <cellStyle name="Процентный 12" xfId="10672"/>
    <cellStyle name="Процентный 12 2" xfId="10673"/>
    <cellStyle name="Процентный 13" xfId="10674"/>
    <cellStyle name="Процентный 13 2" xfId="10675"/>
    <cellStyle name="Процентный 14" xfId="10676"/>
    <cellStyle name="Процентный 14 2" xfId="10677"/>
    <cellStyle name="Процентный 14 3" xfId="10678"/>
    <cellStyle name="Процентный 15" xfId="10679"/>
    <cellStyle name="Процентный 16" xfId="10680"/>
    <cellStyle name="Процентный 17" xfId="10681"/>
    <cellStyle name="Процентный 18" xfId="10682"/>
    <cellStyle name="Процентный 19" xfId="10683"/>
    <cellStyle name="Процентный 2" xfId="10684"/>
    <cellStyle name="Процентный 2 10" xfId="10685"/>
    <cellStyle name="Процентный 2 11" xfId="10686"/>
    <cellStyle name="Процентный 2 12" xfId="10687"/>
    <cellStyle name="Процентный 2 13" xfId="10688"/>
    <cellStyle name="Процентный 2 14" xfId="10689"/>
    <cellStyle name="Процентный 2 15" xfId="10690"/>
    <cellStyle name="Процентный 2 16" xfId="10691"/>
    <cellStyle name="Процентный 2 17" xfId="10692"/>
    <cellStyle name="Процентный 2 18" xfId="10693"/>
    <cellStyle name="Процентный 2 19" xfId="10694"/>
    <cellStyle name="Процентный 2 2" xfId="10695"/>
    <cellStyle name="Процентный 2 2 2" xfId="10696"/>
    <cellStyle name="Процентный 2 2 2 2" xfId="10697"/>
    <cellStyle name="Процентный 2 2 2 2 2" xfId="10698"/>
    <cellStyle name="Процентный 2 2 2 2 3" xfId="10699"/>
    <cellStyle name="Процентный 2 2 2 2 4" xfId="10700"/>
    <cellStyle name="Процентный 2 2 2 2 5" xfId="10701"/>
    <cellStyle name="Процентный 2 2 2 2 6" xfId="10702"/>
    <cellStyle name="Процентный 2 2 2 3" xfId="10703"/>
    <cellStyle name="Процентный 2 2 2 4" xfId="10704"/>
    <cellStyle name="Процентный 2 2 2 5" xfId="10705"/>
    <cellStyle name="Процентный 2 2 3" xfId="10706"/>
    <cellStyle name="Процентный 2 2 4" xfId="10707"/>
    <cellStyle name="Процентный 2 2 5" xfId="10708"/>
    <cellStyle name="Процентный 2 2 6" xfId="10709"/>
    <cellStyle name="Процентный 2 2 7" xfId="10710"/>
    <cellStyle name="Процентный 2 20" xfId="10711"/>
    <cellStyle name="Процентный 2 21" xfId="10712"/>
    <cellStyle name="Процентный 2 22" xfId="10713"/>
    <cellStyle name="Процентный 2 23" xfId="10714"/>
    <cellStyle name="Процентный 2 24" xfId="10715"/>
    <cellStyle name="Процентный 2 25" xfId="10716"/>
    <cellStyle name="Процентный 2 3" xfId="10717"/>
    <cellStyle name="Процентный 2 3 2" xfId="10718"/>
    <cellStyle name="Процентный 2 4" xfId="10719"/>
    <cellStyle name="Процентный 2 4 2" xfId="10720"/>
    <cellStyle name="Процентный 2 5" xfId="10721"/>
    <cellStyle name="Процентный 2 5 2" xfId="10722"/>
    <cellStyle name="Процентный 2 6" xfId="10723"/>
    <cellStyle name="Процентный 2 6 2" xfId="10724"/>
    <cellStyle name="Процентный 2 7" xfId="10725"/>
    <cellStyle name="Процентный 2 8" xfId="10726"/>
    <cellStyle name="Процентный 2 9" xfId="10727"/>
    <cellStyle name="Процентный 20" xfId="10728"/>
    <cellStyle name="Процентный 21" xfId="10729"/>
    <cellStyle name="Процентный 22" xfId="10730"/>
    <cellStyle name="Процентный 23" xfId="10731"/>
    <cellStyle name="Процентный 23 2" xfId="10732"/>
    <cellStyle name="Процентный 24" xfId="10733"/>
    <cellStyle name="Процентный 25" xfId="10734"/>
    <cellStyle name="Процентный 26" xfId="10735"/>
    <cellStyle name="Процентный 27" xfId="10736"/>
    <cellStyle name="Процентный 28" xfId="10737"/>
    <cellStyle name="Процентный 3" xfId="10738"/>
    <cellStyle name="Процентный 3 2" xfId="10739"/>
    <cellStyle name="Процентный 3 2 2" xfId="10740"/>
    <cellStyle name="Процентный 3 2 3" xfId="10741"/>
    <cellStyle name="Процентный 3 2 4" xfId="10742"/>
    <cellStyle name="Процентный 3 3" xfId="10743"/>
    <cellStyle name="Процентный 3 4" xfId="10744"/>
    <cellStyle name="Процентный 4" xfId="10745"/>
    <cellStyle name="Процентный 4 2" xfId="10746"/>
    <cellStyle name="Процентный 4 3" xfId="10747"/>
    <cellStyle name="Процентный 4 3 2" xfId="10748"/>
    <cellStyle name="Процентный 4 3 3" xfId="10749"/>
    <cellStyle name="Процентный 4 4" xfId="10750"/>
    <cellStyle name="Процентный 4 5" xfId="10751"/>
    <cellStyle name="Процентный 5" xfId="10752"/>
    <cellStyle name="Процентный 5 10" xfId="10753"/>
    <cellStyle name="Процентный 5 2" xfId="10754"/>
    <cellStyle name="Процентный 5 2 2" xfId="10755"/>
    <cellStyle name="Процентный 5 2 2 2" xfId="10756"/>
    <cellStyle name="Процентный 5 2 2 3" xfId="10757"/>
    <cellStyle name="Процентный 5 3" xfId="10758"/>
    <cellStyle name="Процентный 5 3 2" xfId="10759"/>
    <cellStyle name="Процентный 5 4" xfId="10760"/>
    <cellStyle name="Процентный 5 4 2" xfId="10761"/>
    <cellStyle name="Процентный 5 5" xfId="10762"/>
    <cellStyle name="Процентный 5 5 2" xfId="10763"/>
    <cellStyle name="Процентный 5 6" xfId="10764"/>
    <cellStyle name="Процентный 5 7" xfId="10765"/>
    <cellStyle name="Процентный 5 8" xfId="10766"/>
    <cellStyle name="Процентный 5 9" xfId="10767"/>
    <cellStyle name="Процентный 6" xfId="10768"/>
    <cellStyle name="Процентный 6 2" xfId="10769"/>
    <cellStyle name="Процентный 6 3" xfId="10770"/>
    <cellStyle name="Процентный 7" xfId="10771"/>
    <cellStyle name="Процентный 7 2" xfId="10772"/>
    <cellStyle name="Процентный 7 2 2" xfId="10773"/>
    <cellStyle name="Процентный 7 3" xfId="10774"/>
    <cellStyle name="Процентный 8" xfId="10775"/>
    <cellStyle name="Процентный 8 2" xfId="10776"/>
    <cellStyle name="Процентный 8 2 2" xfId="10777"/>
    <cellStyle name="Процентный 8 3" xfId="10778"/>
    <cellStyle name="Процентный 9" xfId="10779"/>
    <cellStyle name="Процентный 9 2" xfId="10780"/>
    <cellStyle name="Связанная ячейка 10" xfId="10781"/>
    <cellStyle name="Связанная ячейка 11" xfId="10782"/>
    <cellStyle name="Связанная ячейка 12" xfId="10783"/>
    <cellStyle name="Связанная ячейка 13" xfId="10784"/>
    <cellStyle name="Связанная ячейка 14" xfId="10785"/>
    <cellStyle name="Связанная ячейка 15" xfId="10786"/>
    <cellStyle name="Связанная ячейка 16" xfId="10787"/>
    <cellStyle name="Связанная ячейка 17" xfId="10788"/>
    <cellStyle name="Связанная ячейка 18" xfId="10789"/>
    <cellStyle name="Связанная ячейка 19" xfId="10790"/>
    <cellStyle name="Связанная ячейка 2" xfId="10791"/>
    <cellStyle name="Связанная ячейка 2 2" xfId="10792"/>
    <cellStyle name="Связанная ячейка 2 3" xfId="10793"/>
    <cellStyle name="Связанная ячейка 20" xfId="10794"/>
    <cellStyle name="Связанная ячейка 21" xfId="10795"/>
    <cellStyle name="Связанная ячейка 22" xfId="10796"/>
    <cellStyle name="Связанная ячейка 23" xfId="10797"/>
    <cellStyle name="Связанная ячейка 3" xfId="10798"/>
    <cellStyle name="Связанная ячейка 3 2" xfId="10799"/>
    <cellStyle name="Связанная ячейка 4" xfId="10800"/>
    <cellStyle name="Связанная ячейка 4 2" xfId="10801"/>
    <cellStyle name="Связанная ячейка 5" xfId="10802"/>
    <cellStyle name="Связанная ячейка 5 2" xfId="10803"/>
    <cellStyle name="Связанная ячейка 6" xfId="10804"/>
    <cellStyle name="Связанная ячейка 6 2" xfId="10805"/>
    <cellStyle name="Связанная ячейка 7" xfId="10806"/>
    <cellStyle name="Связанная ячейка 7 2" xfId="10807"/>
    <cellStyle name="Связанная ячейка 8" xfId="10808"/>
    <cellStyle name="Связанная ячейка 9" xfId="10809"/>
    <cellStyle name="Стиль 1" xfId="10810"/>
    <cellStyle name="Стиль 1 2" xfId="10811"/>
    <cellStyle name="Стиль 1 2 2" xfId="10812"/>
    <cellStyle name="Стиль 1 2 2 2" xfId="10813"/>
    <cellStyle name="Стиль 1 2 2 3" xfId="10814"/>
    <cellStyle name="Стиль 1 2 2_унификация_01.08.13" xfId="10815"/>
    <cellStyle name="Стиль 1 2 3" xfId="10816"/>
    <cellStyle name="Стиль 1 2 4" xfId="10817"/>
    <cellStyle name="Стиль 1 2 5" xfId="10818"/>
    <cellStyle name="Стиль 1 2 6" xfId="10819"/>
    <cellStyle name="Стиль 1 2 7" xfId="10820"/>
    <cellStyle name="Стиль 1 2_АК Узнефтепродукт  форма №2" xfId="10821"/>
    <cellStyle name="Стиль 1 3" xfId="10822"/>
    <cellStyle name="Стиль 1 4" xfId="10823"/>
    <cellStyle name="Стиль 1 5" xfId="10824"/>
    <cellStyle name="Стиль 1 6" xfId="10825"/>
    <cellStyle name="Стиль 1 7" xfId="10826"/>
    <cellStyle name="Стиль 1_ВВП пром (2)" xfId="10827"/>
    <cellStyle name="Стиль 2" xfId="10828"/>
    <cellStyle name="Текст предупреждения 10" xfId="10829"/>
    <cellStyle name="Текст предупреждения 11" xfId="10830"/>
    <cellStyle name="Текст предупреждения 12" xfId="10831"/>
    <cellStyle name="Текст предупреждения 13" xfId="10832"/>
    <cellStyle name="Текст предупреждения 14" xfId="10833"/>
    <cellStyle name="Текст предупреждения 15" xfId="10834"/>
    <cellStyle name="Текст предупреждения 16" xfId="10835"/>
    <cellStyle name="Текст предупреждения 17" xfId="10836"/>
    <cellStyle name="Текст предупреждения 18" xfId="10837"/>
    <cellStyle name="Текст предупреждения 19" xfId="10838"/>
    <cellStyle name="Текст предупреждения 2" xfId="10839"/>
    <cellStyle name="Текст предупреждения 2 2" xfId="10840"/>
    <cellStyle name="Текст предупреждения 2 3" xfId="10841"/>
    <cellStyle name="Текст предупреждения 20" xfId="10842"/>
    <cellStyle name="Текст предупреждения 21" xfId="10843"/>
    <cellStyle name="Текст предупреждения 22" xfId="10844"/>
    <cellStyle name="Текст предупреждения 23" xfId="10845"/>
    <cellStyle name="Текст предупреждения 3" xfId="10846"/>
    <cellStyle name="Текст предупреждения 3 2" xfId="10847"/>
    <cellStyle name="Текст предупреждения 4" xfId="10848"/>
    <cellStyle name="Текст предупреждения 4 2" xfId="10849"/>
    <cellStyle name="Текст предупреждения 5" xfId="10850"/>
    <cellStyle name="Текст предупреждения 5 2" xfId="10851"/>
    <cellStyle name="Текст предупреждения 6" xfId="10852"/>
    <cellStyle name="Текст предупреждения 6 2" xfId="10853"/>
    <cellStyle name="Текст предупреждения 7" xfId="10854"/>
    <cellStyle name="Текст предупреждения 7 2" xfId="10855"/>
    <cellStyle name="Текст предупреждения 8" xfId="10856"/>
    <cellStyle name="Текст предупреждения 9" xfId="10857"/>
    <cellStyle name="Тысячи [0]_  осн" xfId="10858"/>
    <cellStyle name="Тысячи_  осн" xfId="10859"/>
    <cellStyle name="Финансовый [0] 2" xfId="10860"/>
    <cellStyle name="Финансовый [0] 2 10" xfId="10861"/>
    <cellStyle name="Финансовый [0] 2 11" xfId="10862"/>
    <cellStyle name="Финансовый [0] 2 12" xfId="10863"/>
    <cellStyle name="Финансовый [0] 2 13" xfId="10864"/>
    <cellStyle name="Финансовый [0] 2 14" xfId="10865"/>
    <cellStyle name="Финансовый [0] 2 15" xfId="10866"/>
    <cellStyle name="Финансовый [0] 2 16" xfId="10867"/>
    <cellStyle name="Финансовый [0] 2 17" xfId="10868"/>
    <cellStyle name="Финансовый [0] 2 18" xfId="10869"/>
    <cellStyle name="Финансовый [0] 2 19" xfId="10870"/>
    <cellStyle name="Финансовый [0] 2 2" xfId="10871"/>
    <cellStyle name="Финансовый [0] 2 20" xfId="10872"/>
    <cellStyle name="Финансовый [0] 2 3" xfId="10873"/>
    <cellStyle name="Финансовый [0] 2 4" xfId="10874"/>
    <cellStyle name="Финансовый [0] 2 5" xfId="10875"/>
    <cellStyle name="Финансовый [0] 2 6" xfId="10876"/>
    <cellStyle name="Финансовый [0] 2 7" xfId="10877"/>
    <cellStyle name="Финансовый [0] 2 8" xfId="10878"/>
    <cellStyle name="Финансовый [0] 2 9" xfId="10879"/>
    <cellStyle name="Финансовый [0] 3" xfId="10880"/>
    <cellStyle name="Финансовый [0] 3 2" xfId="10881"/>
    <cellStyle name="Финансовый 10" xfId="10882"/>
    <cellStyle name="Финансовый 10 2" xfId="10883"/>
    <cellStyle name="Финансовый 11" xfId="10884"/>
    <cellStyle name="Финансовый 12" xfId="10885"/>
    <cellStyle name="Финансовый 13" xfId="10886"/>
    <cellStyle name="Финансовый 14" xfId="10887"/>
    <cellStyle name="Финансовый 15" xfId="10888"/>
    <cellStyle name="Финансовый 16" xfId="10889"/>
    <cellStyle name="Финансовый 17" xfId="10890"/>
    <cellStyle name="Финансовый 18" xfId="10891"/>
    <cellStyle name="Финансовый 19" xfId="10892"/>
    <cellStyle name="Финансовый 2" xfId="10893"/>
    <cellStyle name="Финансовый 2 10" xfId="10894"/>
    <cellStyle name="Финансовый 2 11" xfId="10895"/>
    <cellStyle name="Финансовый 2 12" xfId="10896"/>
    <cellStyle name="Финансовый 2 13" xfId="10897"/>
    <cellStyle name="Финансовый 2 14" xfId="10898"/>
    <cellStyle name="Финансовый 2 15" xfId="10899"/>
    <cellStyle name="Финансовый 2 16" xfId="10900"/>
    <cellStyle name="Финансовый 2 17" xfId="10901"/>
    <cellStyle name="Финансовый 2 18" xfId="10902"/>
    <cellStyle name="Финансовый 2 19" xfId="10903"/>
    <cellStyle name="Финансовый 2 2" xfId="10904"/>
    <cellStyle name="Финансовый 2 2 10" xfId="10905"/>
    <cellStyle name="Финансовый 2 2 11" xfId="10906"/>
    <cellStyle name="Финансовый 2 2 2" xfId="10907"/>
    <cellStyle name="Финансовый 2 2 3" xfId="10908"/>
    <cellStyle name="Финансовый 2 2 4" xfId="10909"/>
    <cellStyle name="Финансовый 2 2 5" xfId="10910"/>
    <cellStyle name="Финансовый 2 2 6" xfId="10911"/>
    <cellStyle name="Финансовый 2 2 7" xfId="10912"/>
    <cellStyle name="Финансовый 2 2 8" xfId="10913"/>
    <cellStyle name="Финансовый 2 2 9" xfId="10914"/>
    <cellStyle name="Финансовый 2 20" xfId="10915"/>
    <cellStyle name="Финансовый 2 21" xfId="10916"/>
    <cellStyle name="Финансовый 2 22" xfId="10917"/>
    <cellStyle name="Финансовый 2 23" xfId="10918"/>
    <cellStyle name="Финансовый 2 24" xfId="10919"/>
    <cellStyle name="Финансовый 2 25" xfId="10920"/>
    <cellStyle name="Финансовый 2 3" xfId="10921"/>
    <cellStyle name="Финансовый 2 4" xfId="10922"/>
    <cellStyle name="Финансовый 2 4 2" xfId="10923"/>
    <cellStyle name="Финансовый 2 4 3" xfId="10924"/>
    <cellStyle name="Финансовый 2 5" xfId="10925"/>
    <cellStyle name="Финансовый 2 5 2" xfId="10926"/>
    <cellStyle name="Финансовый 2 6" xfId="10927"/>
    <cellStyle name="Финансовый 2 6 2" xfId="10928"/>
    <cellStyle name="Финансовый 2 7" xfId="10929"/>
    <cellStyle name="Финансовый 2 8" xfId="10930"/>
    <cellStyle name="Финансовый 2 8 2" xfId="10931"/>
    <cellStyle name="Финансовый 2 9" xfId="10932"/>
    <cellStyle name="Финансовый 2_9 ой(дефицит)" xfId="10933"/>
    <cellStyle name="Финансовый 20" xfId="10934"/>
    <cellStyle name="Финансовый 21" xfId="10935"/>
    <cellStyle name="Финансовый 22" xfId="10936"/>
    <cellStyle name="Финансовый 23" xfId="10937"/>
    <cellStyle name="Финансовый 24" xfId="10938"/>
    <cellStyle name="Финансовый 25" xfId="10939"/>
    <cellStyle name="Финансовый 26" xfId="10940"/>
    <cellStyle name="Финансовый 27" xfId="10941"/>
    <cellStyle name="Финансовый 29" xfId="10942"/>
    <cellStyle name="Финансовый 3" xfId="10943"/>
    <cellStyle name="Финансовый 3 2" xfId="10944"/>
    <cellStyle name="Финансовый 3 2 2" xfId="10945"/>
    <cellStyle name="Финансовый 3 2 3" xfId="10946"/>
    <cellStyle name="Финансовый 3 2_АК Узнефтепродукт  форма №2" xfId="10947"/>
    <cellStyle name="Финансовый 3 3" xfId="10948"/>
    <cellStyle name="Финансовый 3 4" xfId="10949"/>
    <cellStyle name="Финансовый 3 5" xfId="10950"/>
    <cellStyle name="Финансовый 3 5 2" xfId="10951"/>
    <cellStyle name="Финансовый 3 5 2 2" xfId="10952"/>
    <cellStyle name="Финансовый 3 6" xfId="10953"/>
    <cellStyle name="Финансовый 3 7" xfId="10954"/>
    <cellStyle name="Финансовый 3 8" xfId="10955"/>
    <cellStyle name="Финансовый 3_АК Узнефтепродукт  форма №2" xfId="10956"/>
    <cellStyle name="Финансовый 4" xfId="10957"/>
    <cellStyle name="Финансовый 4 2" xfId="10958"/>
    <cellStyle name="Финансовый 4 2 2" xfId="10959"/>
    <cellStyle name="Финансовый 4 2 3" xfId="10960"/>
    <cellStyle name="Финансовый 4 3" xfId="10961"/>
    <cellStyle name="Финансовый 4 3 2" xfId="10962"/>
    <cellStyle name="Финансовый 4 4" xfId="10963"/>
    <cellStyle name="Финансовый 4 5" xfId="10964"/>
    <cellStyle name="Финансовый 4_20.06.2013 - имущество г. Ташкента" xfId="10965"/>
    <cellStyle name="Финансовый 5" xfId="10966"/>
    <cellStyle name="Финансовый 5 2" xfId="10967"/>
    <cellStyle name="Финансовый 5 2 2" xfId="10968"/>
    <cellStyle name="Финансовый 5 2 3" xfId="10969"/>
    <cellStyle name="Финансовый 5 3" xfId="10970"/>
    <cellStyle name="Финансовый 5 4" xfId="10971"/>
    <cellStyle name="Финансовый 5_20.06.2013 - имущество г. Ташкента" xfId="10972"/>
    <cellStyle name="Финансовый 6" xfId="10973"/>
    <cellStyle name="Финансовый 6 2" xfId="10974"/>
    <cellStyle name="Финансовый 6 3" xfId="10975"/>
    <cellStyle name="Финансовый 7" xfId="10976"/>
    <cellStyle name="Финансовый 7 2" xfId="10977"/>
    <cellStyle name="Финансовый 7 2 2" xfId="10978"/>
    <cellStyle name="Финансовый 7 3" xfId="10979"/>
    <cellStyle name="Финансовый 8" xfId="10980"/>
    <cellStyle name="Финансовый 8 2" xfId="10981"/>
    <cellStyle name="Финансовый 8 3" xfId="10982"/>
    <cellStyle name="Финансовый 9" xfId="10983"/>
    <cellStyle name="Финансовый 9 2" xfId="10984"/>
    <cellStyle name="Хороший 10" xfId="10985"/>
    <cellStyle name="Хороший 11" xfId="10986"/>
    <cellStyle name="Хороший 12" xfId="10987"/>
    <cellStyle name="Хороший 13" xfId="10988"/>
    <cellStyle name="Хороший 14" xfId="10989"/>
    <cellStyle name="Хороший 15" xfId="10990"/>
    <cellStyle name="Хороший 16" xfId="10991"/>
    <cellStyle name="Хороший 17" xfId="10992"/>
    <cellStyle name="Хороший 18" xfId="10993"/>
    <cellStyle name="Хороший 19" xfId="10994"/>
    <cellStyle name="Хороший 2" xfId="10995"/>
    <cellStyle name="Хороший 2 2" xfId="10996"/>
    <cellStyle name="Хороший 2 3" xfId="10997"/>
    <cellStyle name="Хороший 20" xfId="10998"/>
    <cellStyle name="Хороший 21" xfId="10999"/>
    <cellStyle name="Хороший 22" xfId="11000"/>
    <cellStyle name="Хороший 23" xfId="11001"/>
    <cellStyle name="Хороший 3" xfId="11002"/>
    <cellStyle name="Хороший 3 2" xfId="11003"/>
    <cellStyle name="Хороший 4" xfId="11004"/>
    <cellStyle name="Хороший 4 2" xfId="11005"/>
    <cellStyle name="Хороший 5" xfId="11006"/>
    <cellStyle name="Хороший 5 2" xfId="11007"/>
    <cellStyle name="Хороший 6" xfId="11008"/>
    <cellStyle name="Хороший 6 2" xfId="11009"/>
    <cellStyle name="Хороший 7" xfId="11010"/>
    <cellStyle name="Хороший 7 2" xfId="11011"/>
    <cellStyle name="Хороший 8" xfId="11012"/>
    <cellStyle name="Хороший 9" xfId="11013"/>
    <cellStyle name="Џђћ–…ќ’ќ›‰" xfId="11014"/>
    <cellStyle name="Џђћ–…ќ’ќ›‰ 2" xfId="11015"/>
    <cellStyle name="Џђћ–…ќ’ќ›‰_унификация_01.08.13" xfId="11016"/>
    <cellStyle name="想 [0]_??2" xfId="11017"/>
    <cellStyle name="想_??2" xfId="11018"/>
    <cellStyle name="고정소숫점" xfId="11019"/>
    <cellStyle name="고정출력1" xfId="11020"/>
    <cellStyle name="고정출력2" xfId="11021"/>
    <cellStyle name="날짜" xfId="11022"/>
    <cellStyle name="달러" xfId="11023"/>
    <cellStyle name="뒤에 오는 하이퍼링크_~att040C" xfId="11024"/>
    <cellStyle name="똿떓죶Ø괻 [0.00]_PRODUCT DETAIL Q1" xfId="11025"/>
    <cellStyle name="똿떓죶Ø괻_PRODUCT DETAIL Q1" xfId="11026"/>
    <cellStyle name="똿뗦먛귟 [0.00]_PRODUCT DETAIL Q1" xfId="11027"/>
    <cellStyle name="똿뗦먛귟_PRODUCT DETAIL Q1" xfId="11028"/>
    <cellStyle name="묮뎋 [0.00]_PRODUCT DETAIL Q1" xfId="11029"/>
    <cellStyle name="묮뎋_PRODUCT DETAIL Q1" xfId="11030"/>
    <cellStyle name="믅됞 [0.00]_PRODUCT DETAIL Q1" xfId="11031"/>
    <cellStyle name="믅됞_PRODUCT DETAIL Q1" xfId="11032"/>
    <cellStyle name="밍? [0]_엄넷?? " xfId="11033"/>
    <cellStyle name="밍?_엄넷?? " xfId="11034"/>
    <cellStyle name="백분율 2" xfId="11035"/>
    <cellStyle name="백분율 3" xfId="11036"/>
    <cellStyle name="백분율 4" xfId="11037"/>
    <cellStyle name="백분율_95" xfId="11038"/>
    <cellStyle name="뷭?" xfId="11039"/>
    <cellStyle name="뷰A? [0]_엄넷?? " xfId="11040"/>
    <cellStyle name="뷰A?_엄넷?? " xfId="11041"/>
    <cellStyle name="셆" xfId="11042"/>
    <cellStyle name="셈迷?XLS!check_filesche|_x0005_" xfId="11043"/>
    <cellStyle name="쉼표 [0] 2" xfId="11044"/>
    <cellStyle name="쉼표 [0] 2 2" xfId="11045"/>
    <cellStyle name="쉼표 [0] 2 3" xfId="11046"/>
    <cellStyle name="쉼표 [0] 2 4" xfId="11047"/>
    <cellStyle name="쉼표 [0] 3" xfId="11048"/>
    <cellStyle name="쉼표 [0] 4" xfId="11049"/>
    <cellStyle name="쉼표 [0] 5" xfId="11050"/>
    <cellStyle name="쉼표 [0]_03-01-##" xfId="11051"/>
    <cellStyle name="쉼표 2" xfId="11052"/>
    <cellStyle name="스타일 1" xfId="11053"/>
    <cellStyle name="스타일 10" xfId="11054"/>
    <cellStyle name="스타일 11" xfId="11055"/>
    <cellStyle name="스타일 12" xfId="11056"/>
    <cellStyle name="스타일 13" xfId="11057"/>
    <cellStyle name="스타일 14" xfId="11058"/>
    <cellStyle name="스타일 15" xfId="11059"/>
    <cellStyle name="스타일 16" xfId="11060"/>
    <cellStyle name="스타일 17" xfId="11061"/>
    <cellStyle name="스타일 18" xfId="11062"/>
    <cellStyle name="스타일 19" xfId="11063"/>
    <cellStyle name="스타일 2" xfId="11064"/>
    <cellStyle name="스타일 20" xfId="11065"/>
    <cellStyle name="스타일 21" xfId="11066"/>
    <cellStyle name="스타일 22" xfId="11067"/>
    <cellStyle name="스타일 23" xfId="11068"/>
    <cellStyle name="스타일 24" xfId="11069"/>
    <cellStyle name="스타일 25" xfId="11070"/>
    <cellStyle name="스타일 26" xfId="11071"/>
    <cellStyle name="스타일 27" xfId="11072"/>
    <cellStyle name="스타일 28" xfId="11073"/>
    <cellStyle name="스타일 29" xfId="11074"/>
    <cellStyle name="스타일 3" xfId="11075"/>
    <cellStyle name="스타일 30" xfId="11076"/>
    <cellStyle name="스타일 31" xfId="11077"/>
    <cellStyle name="스타일 32" xfId="11078"/>
    <cellStyle name="스타일 33" xfId="11079"/>
    <cellStyle name="스타일 34" xfId="11080"/>
    <cellStyle name="스타일 35" xfId="11081"/>
    <cellStyle name="스타일 36" xfId="11082"/>
    <cellStyle name="스타일 37" xfId="11083"/>
    <cellStyle name="스타일 38" xfId="11084"/>
    <cellStyle name="스타일 39" xfId="11085"/>
    <cellStyle name="스타일 4" xfId="11086"/>
    <cellStyle name="스타일 40" xfId="11087"/>
    <cellStyle name="스타일 41" xfId="11088"/>
    <cellStyle name="스타일 42" xfId="11089"/>
    <cellStyle name="스타일 43" xfId="11090"/>
    <cellStyle name="스타일 44" xfId="11091"/>
    <cellStyle name="스타일 45" xfId="11092"/>
    <cellStyle name="스타일 46" xfId="11093"/>
    <cellStyle name="스타일 47" xfId="11094"/>
    <cellStyle name="스타일 48" xfId="11095"/>
    <cellStyle name="스타일 49" xfId="11096"/>
    <cellStyle name="스타일 5" xfId="11097"/>
    <cellStyle name="스타일 50" xfId="11098"/>
    <cellStyle name="스타일 51" xfId="11099"/>
    <cellStyle name="스타일 52" xfId="11100"/>
    <cellStyle name="스타일 53" xfId="11101"/>
    <cellStyle name="스타일 54" xfId="11102"/>
    <cellStyle name="스타일 55" xfId="11103"/>
    <cellStyle name="스타일 56" xfId="11104"/>
    <cellStyle name="스타일 57" xfId="11105"/>
    <cellStyle name="스타일 58" xfId="11106"/>
    <cellStyle name="스타일 59" xfId="11107"/>
    <cellStyle name="스타일 6" xfId="11108"/>
    <cellStyle name="스타일 60" xfId="11109"/>
    <cellStyle name="스타일 61" xfId="11110"/>
    <cellStyle name="스타일 62" xfId="11111"/>
    <cellStyle name="스타일 63" xfId="11112"/>
    <cellStyle name="스타일 64" xfId="11113"/>
    <cellStyle name="스타일 65" xfId="11114"/>
    <cellStyle name="스타일 66" xfId="11115"/>
    <cellStyle name="스타일 67" xfId="11116"/>
    <cellStyle name="스타일 68" xfId="11117"/>
    <cellStyle name="스타일 69" xfId="11118"/>
    <cellStyle name="스타일 7" xfId="11119"/>
    <cellStyle name="스타일 70" xfId="11120"/>
    <cellStyle name="스타일 71" xfId="11121"/>
    <cellStyle name="스타일 72" xfId="11122"/>
    <cellStyle name="스타일 73" xfId="11123"/>
    <cellStyle name="스타일 74" xfId="11124"/>
    <cellStyle name="스타일 75" xfId="11125"/>
    <cellStyle name="스타일 76" xfId="11126"/>
    <cellStyle name="스타일 77" xfId="11127"/>
    <cellStyle name="스타일 78" xfId="11128"/>
    <cellStyle name="스타일 79" xfId="11129"/>
    <cellStyle name="스타일 8" xfId="11130"/>
    <cellStyle name="스타일 80" xfId="11131"/>
    <cellStyle name="스타일 81" xfId="11132"/>
    <cellStyle name="스타일 82" xfId="11133"/>
    <cellStyle name="스타일 83" xfId="11134"/>
    <cellStyle name="스타일 9" xfId="11135"/>
    <cellStyle name="자리수" xfId="11136"/>
    <cellStyle name="자리수0" xfId="11137"/>
    <cellStyle name="콤마 [0]_          " xfId="11138"/>
    <cellStyle name="콤마 [0]견적서(성남)" xfId="11139"/>
    <cellStyle name="콤마 [0]노무 (2)" xfId="11140"/>
    <cellStyle name="콤마 [ৌ]_관리항목_업종별 " xfId="11141"/>
    <cellStyle name="콤마,_x0005__x0014_" xfId="11142"/>
    <cellStyle name="콤마_          " xfId="11143"/>
    <cellStyle name="콤마鍮?(2)" xfId="11144"/>
    <cellStyle name="콤마견적 표지" xfId="11145"/>
    <cellStyle name="콸張悅渾 [0]_顧 " xfId="11146"/>
    <cellStyle name="콸張悅渾_顧 " xfId="11147"/>
    <cellStyle name="통윗 [0]_T-100 일반지 " xfId="11148"/>
    <cellStyle name="통화 [0]_95" xfId="11149"/>
    <cellStyle name="통화 2" xfId="11150"/>
    <cellStyle name="통화 3" xfId="11151"/>
    <cellStyle name="통화_95" xfId="11152"/>
    <cellStyle name="통화갑지(토탈)_1" xfId="11153"/>
    <cellStyle name="퍼센트" xfId="11154"/>
    <cellStyle name="표준 2" xfId="11155"/>
    <cellStyle name="표준 2 2" xfId="11156"/>
    <cellStyle name="표준 2_10 05 07 New version of feasibility study (with Sergio's remarks)1" xfId="11157"/>
    <cellStyle name="표준 3" xfId="11158"/>
    <cellStyle name="표준 4" xfId="11159"/>
    <cellStyle name="표준 5" xfId="11160"/>
    <cellStyle name="표준 6" xfId="11161"/>
    <cellStyle name="표준 7" xfId="11162"/>
    <cellStyle name="표준_~att2210" xfId="11163"/>
    <cellStyle name="표준像呼?(2)" xfId="11164"/>
    <cellStyle name="표준渦潟뼁ぜ?갑지(토탈)_laroux" xfId="11165"/>
    <cellStyle name="표준茱볐뼁?(2)_갑지(토탈)" xfId="11166"/>
    <cellStyle name="퓭닉_ㅶA??絡 " xfId="11167"/>
    <cellStyle name="하이퍼링크 2" xfId="11168"/>
    <cellStyle name="합산" xfId="11169"/>
    <cellStyle name="화폐기호" xfId="11170"/>
    <cellStyle name="화폐기호0" xfId="11171"/>
    <cellStyle name="횾" xfId="11172"/>
    <cellStyle name="횾_Updated FS - 25.10.2010 - Revised Version-2" xfId="11173"/>
    <cellStyle name="횾_Объем производства GMUz" xfId="11174"/>
    <cellStyle name="一般_M150 模具工程別(目錄NEW)" xfId="11175"/>
    <cellStyle name="千位分隔 2" xfId="11176"/>
    <cellStyle name="千位分隔 3" xfId="11177"/>
    <cellStyle name="千位分隔 4" xfId="11178"/>
    <cellStyle name="千位分隔[0] 2" xfId="11179"/>
    <cellStyle name="千位分隔[0] 3" xfId="11180"/>
    <cellStyle name="千位分隔[0]_Magnus vs. Competitor  PVA_2003_5_17" xfId="11181"/>
    <cellStyle name="千位分隔_Magnus vs. Competitor  PVA_2003_5_17" xfId="11182"/>
    <cellStyle name="呷?_MC%阱" xfId="11183"/>
    <cellStyle name="咬訌裝?DAMAS" xfId="11184"/>
    <cellStyle name="咬訌裝?DMILSUMMARY" xfId="11185"/>
    <cellStyle name="咬訌裝?INCOM1" xfId="11186"/>
    <cellStyle name="咬訌裝?INCOM10" xfId="11187"/>
    <cellStyle name="咬訌裝?INCOM2" xfId="11188"/>
    <cellStyle name="咬訌裝?INCOM3" xfId="11189"/>
    <cellStyle name="咬訌裝?INCOM4" xfId="11190"/>
    <cellStyle name="咬訌裝?INCOM5" xfId="11191"/>
    <cellStyle name="咬訌裝?INCOM6" xfId="11192"/>
    <cellStyle name="咬訌裝?INCOM7" xfId="11193"/>
    <cellStyle name="咬訌裝?INCOM8" xfId="11194"/>
    <cellStyle name="咬訌裝?INCOM9" xfId="11195"/>
    <cellStyle name="咬訌裝?MAY" xfId="11196"/>
    <cellStyle name="咬訌裝?nexia-B3" xfId="11197"/>
    <cellStyle name="咬訌裝?nexia-B3 (2)" xfId="11198"/>
    <cellStyle name="咬訌裝?nexia-B3_1DB4C008" xfId="11199"/>
    <cellStyle name="咬訌裝?PRIB11" xfId="11200"/>
    <cellStyle name="咬訌裝?TICO" xfId="11201"/>
    <cellStyle name="咬訌裝?인 &quot;잿預?" xfId="11202"/>
    <cellStyle name="咬訌裝?了?茵?有猝 57.98)" xfId="11203"/>
    <cellStyle name="咬訌裝?剽. 妬增?(禎增設.)" xfId="11204"/>
    <cellStyle name="咬訌裝?咬狀瞬孼. (2)" xfId="11205"/>
    <cellStyle name="咬訌裝?楫" xfId="11206"/>
    <cellStyle name="咬訌裝?溢陰妖 " xfId="11207"/>
    <cellStyle name="咬訌裝?燮?腦鮑 (2)" xfId="11208"/>
    <cellStyle name="咬訌裝?贍鎭 " xfId="11209"/>
    <cellStyle name="咬訌裝?遽增1 (2)" xfId="11210"/>
    <cellStyle name="咬訌裝?遽增1 (3)" xfId="11211"/>
    <cellStyle name="咬訌裝?遽增1 (5)" xfId="11212"/>
    <cellStyle name="咬訌裝?遽增3" xfId="11213"/>
    <cellStyle name="咬訌裝?遽增6 (2)" xfId="11214"/>
    <cellStyle name="咬訌裝?靭增? 依?" xfId="11215"/>
    <cellStyle name="咬訌裝?顧 " xfId="11216"/>
    <cellStyle name="咬訌裝?駒읾" xfId="11217"/>
    <cellStyle name="常规 2" xfId="11218"/>
    <cellStyle name="常规_~0050847" xfId="11219"/>
    <cellStyle name="桁区切り [0.00]_AP Features Summary Oct00 2" xfId="11220"/>
    <cellStyle name="桁区切り_AP Features Summary Oct00 2" xfId="11221"/>
    <cellStyle name="標準_Akia(F）-8" xfId="11222"/>
    <cellStyle name="珑荃 [0]_??2" xfId="11223"/>
    <cellStyle name="珑荃_??2" xfId="11224"/>
    <cellStyle name="百分比 2" xfId="11225"/>
    <cellStyle name="百分比 3" xfId="11226"/>
    <cellStyle name="货币 2" xfId="11227"/>
    <cellStyle name="货币 3" xfId="11228"/>
    <cellStyle name="货币 4" xfId="11229"/>
    <cellStyle name="货币[0]_Magnus vs. Competitor  PVA_2003_5_17" xfId="11230"/>
    <cellStyle name="货币_Magnus vs. Competitor  PVA_2003_5_17" xfId="11231"/>
    <cellStyle name="逗壯章荻渾 [0]_顧 " xfId="11232"/>
    <cellStyle name="逗壯章荻渾_顧 " xfId="11233"/>
    <cellStyle name="通貨 [0.00]_AP Features Summary Oct00 2" xfId="11234"/>
    <cellStyle name="通貨_AP Features Summary Oct00 2" xfId="11235"/>
    <cellStyle name="฀䅀ᴀŀ฀䅀ᴀ฀฀䅀ᴀ฀฀䅀ᴀ฀฀䅀ᴀ฀฀䅀ᴀ฀฀䅀ᴀŀ฀䅀ᴀŀ฀䅀ᴀ฀฀䅀ᴀ฀฀ [0]_CASH &amp; DSO_Mktg Prog" xfId="11236"/>
    <cellStyle name="฀䅀ᴀ฀฀䅀ᴀ฀฀䅀ᴀ฀฀䅀ᴀŀ฀䅀ᴀ฀฀䅀ᴀ฀฀䅀ᴀ฀฀䅀ᴀ฀฀䅀ᴀ฀฀䅀ᴀ฀฀䅀ᴀ฀฀䅀ᴀ฀฀䅀ᴀ฀฀䅀ᴀ฀฀䅀ᴀ฀฀䅀ᴀ฀฀䅀ᴀ฀฀䅀ᴀ฀฀䅀ᴀ฀฀䅀ᴀŀ฀䅀ᴀ฀฀䅀ᴀ฀฀䅀ᴀ฀฀䅀ᴀ฀฀䅀ᴀ฀฀䅀ᴀŀ฀䅀ᴀŀ฀䅀ᴀ฀฀䅀ᴀ฀฀ [0]_CASH &amp; DSO_Mktg Prog" xfId="11237"/>
    <cellStyle name="฀䅀ᴀ฀฀䅀ᴀ฀฀䅀ᴀ฀฀䅀ᴀ฀฀䅀ᴀ฀฀䅀ᴀ฀฀䅀ᴀ฀฀䅀ᴀ฀฀䅀ᴀ฀฀䅀ᴀŀ฀䅀ᴀ฀฀䅀ᴀ฀฀䅀ᴀ฀฀䅀ᴀ฀฀䅀ᴀ฀฀䅀ᴀŀ฀䅀ᴀŀ฀䅀ᴀ฀฀䅀ᴀ฀฀ [0]_CASH &amp; DSO_Mktg Prog" xfId="11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%20&#1081;&#1080;&#1083;%20&#1073;&#1102;&#1076;&#1078;&#1077;&#1090;\2019%20&#1081;&#1080;&#1083;%20&#1073;&#1102;&#1076;&#1078;&#1077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(1 илова) сессия"/>
      <sheetName val="2018 йил (2 илова) сессия"/>
      <sheetName val="дар ва хараж улуши"/>
      <sheetName val="2018-2019 таққослама"/>
      <sheetName val="2019 йил 2-илова"/>
      <sheetName val="3-илова 2019"/>
      <sheetName val="Захира илова 2019"/>
      <sheetName val="ОКН илова 2019"/>
      <sheetName val="4-илова 2019 отчисл (2)"/>
      <sheetName val="даромадлар"/>
      <sheetName val="харажат"/>
      <sheetName val="Лист11"/>
      <sheetName val="харажат гурухлар"/>
      <sheetName val="Форма №3 янги"/>
      <sheetName val="Норматив_хат"/>
      <sheetName val="Лист2"/>
      <sheetName val="2006-2012 й даромадлар ижроси"/>
      <sheetName val="2000 й ва 2012 й"/>
      <sheetName val="проект"/>
      <sheetName val="Обходной"/>
      <sheetName val="2014-2017 й "/>
      <sheetName val="2013-2017 й"/>
      <sheetName val="2014-2017 й  шахар туман"/>
      <sheetName val="2014-2017 й  шахар туман (2)"/>
      <sheetName val="План регулирования"/>
    </sheetNames>
    <sheetDataSet>
      <sheetData sheetId="0">
        <row r="10">
          <cell r="D10">
            <v>226486000</v>
          </cell>
        </row>
        <row r="11">
          <cell r="D11">
            <v>100258871</v>
          </cell>
        </row>
        <row r="12">
          <cell r="D12">
            <v>767791370</v>
          </cell>
        </row>
        <row r="13">
          <cell r="D13">
            <v>40300000</v>
          </cell>
        </row>
        <row r="16">
          <cell r="D16">
            <v>298800000</v>
          </cell>
        </row>
        <row r="17">
          <cell r="D17">
            <v>256885803</v>
          </cell>
        </row>
        <row r="18">
          <cell r="D18">
            <v>106222897</v>
          </cell>
        </row>
        <row r="20">
          <cell r="D20">
            <v>58119300</v>
          </cell>
        </row>
        <row r="21">
          <cell r="D21">
            <v>110848934</v>
          </cell>
        </row>
        <row r="22">
          <cell r="D22">
            <v>50724600</v>
          </cell>
        </row>
        <row r="23">
          <cell r="D23">
            <v>77256052</v>
          </cell>
        </row>
        <row r="24">
          <cell r="D24">
            <v>45011597</v>
          </cell>
        </row>
        <row r="25">
          <cell r="D25">
            <v>5100300</v>
          </cell>
        </row>
        <row r="26">
          <cell r="D26">
            <v>5314400</v>
          </cell>
        </row>
        <row r="28">
          <cell r="D28">
            <v>52924095</v>
          </cell>
        </row>
        <row r="29">
          <cell r="D29">
            <v>34628647</v>
          </cell>
        </row>
        <row r="30">
          <cell r="D30">
            <v>25860304</v>
          </cell>
        </row>
        <row r="31">
          <cell r="D31">
            <v>8326000</v>
          </cell>
        </row>
        <row r="35">
          <cell r="D35">
            <v>1760935444</v>
          </cell>
        </row>
        <row r="41">
          <cell r="D41">
            <v>313925142</v>
          </cell>
        </row>
        <row r="42">
          <cell r="D42">
            <v>1931009101</v>
          </cell>
        </row>
        <row r="43">
          <cell r="D43">
            <v>1435849</v>
          </cell>
        </row>
        <row r="44">
          <cell r="D44">
            <v>949390370</v>
          </cell>
        </row>
        <row r="45">
          <cell r="D45">
            <v>29052141</v>
          </cell>
        </row>
        <row r="46">
          <cell r="D46">
            <v>37785860</v>
          </cell>
        </row>
        <row r="47">
          <cell r="D47">
            <v>3603684</v>
          </cell>
        </row>
        <row r="48">
          <cell r="D48">
            <v>281215342</v>
          </cell>
        </row>
        <row r="50">
          <cell r="D50">
            <v>28220305</v>
          </cell>
        </row>
        <row r="51">
          <cell r="D51">
            <v>16178577</v>
          </cell>
        </row>
        <row r="52">
          <cell r="D52">
            <v>5527900</v>
          </cell>
        </row>
        <row r="53">
          <cell r="D53">
            <v>5028082</v>
          </cell>
        </row>
        <row r="54">
          <cell r="D54">
            <v>1116193</v>
          </cell>
        </row>
        <row r="55">
          <cell r="D55">
            <v>15359358</v>
          </cell>
        </row>
        <row r="56">
          <cell r="D56">
            <v>12089440</v>
          </cell>
        </row>
        <row r="57">
          <cell r="D57">
            <v>97526995</v>
          </cell>
        </row>
        <row r="58">
          <cell r="D58">
            <v>1503518</v>
          </cell>
        </row>
        <row r="59">
          <cell r="D59">
            <v>3063080</v>
          </cell>
        </row>
        <row r="60">
          <cell r="D60">
            <v>2612769</v>
          </cell>
        </row>
        <row r="61">
          <cell r="D61">
            <v>728489</v>
          </cell>
        </row>
        <row r="62">
          <cell r="D62">
            <v>105765785</v>
          </cell>
        </row>
        <row r="63">
          <cell r="D63">
            <v>87914928</v>
          </cell>
        </row>
        <row r="64">
          <cell r="D64">
            <v>41898957</v>
          </cell>
        </row>
        <row r="65">
          <cell r="D65">
            <v>33205200</v>
          </cell>
        </row>
        <row r="67">
          <cell r="D67">
            <v>1428250</v>
          </cell>
        </row>
        <row r="68">
          <cell r="D68">
            <v>12958185</v>
          </cell>
        </row>
        <row r="69">
          <cell r="D69">
            <v>20273</v>
          </cell>
        </row>
        <row r="70">
          <cell r="D70">
            <v>2337214</v>
          </cell>
        </row>
        <row r="71">
          <cell r="D71">
            <v>9893627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K8">
            <v>1683633367</v>
          </cell>
          <cell r="CR8">
            <v>-43650061</v>
          </cell>
          <cell r="CU8">
            <v>-706527883</v>
          </cell>
        </row>
        <row r="9">
          <cell r="AD9">
            <v>0</v>
          </cell>
          <cell r="AK9">
            <v>100</v>
          </cell>
          <cell r="AQ9">
            <v>100</v>
          </cell>
          <cell r="AT9">
            <v>100</v>
          </cell>
          <cell r="AW9">
            <v>100</v>
          </cell>
          <cell r="AZ9">
            <v>100</v>
          </cell>
          <cell r="BC9">
            <v>100</v>
          </cell>
          <cell r="BI9">
            <v>100</v>
          </cell>
          <cell r="BR9">
            <v>8</v>
          </cell>
          <cell r="BX9">
            <v>100</v>
          </cell>
          <cell r="CH9">
            <v>100</v>
          </cell>
          <cell r="CK9">
            <v>97847799</v>
          </cell>
          <cell r="CL9">
            <v>427093774</v>
          </cell>
          <cell r="CP9">
            <v>87850308</v>
          </cell>
          <cell r="CR9">
            <v>12585355</v>
          </cell>
          <cell r="CS9">
            <v>50341418</v>
          </cell>
          <cell r="CU9">
            <v>71387558</v>
          </cell>
          <cell r="CV9">
            <v>107081336</v>
          </cell>
        </row>
        <row r="10">
          <cell r="AA10">
            <v>100</v>
          </cell>
          <cell r="AH10">
            <v>50</v>
          </cell>
          <cell r="AK10">
            <v>100</v>
          </cell>
          <cell r="AQ10">
            <v>100</v>
          </cell>
          <cell r="AT10">
            <v>100</v>
          </cell>
          <cell r="AW10">
            <v>100</v>
          </cell>
          <cell r="AZ10">
            <v>100</v>
          </cell>
          <cell r="BC10">
            <v>100</v>
          </cell>
          <cell r="BF10">
            <v>100</v>
          </cell>
          <cell r="BI10">
            <v>100</v>
          </cell>
          <cell r="BR10">
            <v>100</v>
          </cell>
          <cell r="BX10">
            <v>100</v>
          </cell>
          <cell r="CB10">
            <v>100</v>
          </cell>
          <cell r="CH10">
            <v>100</v>
          </cell>
          <cell r="CK10">
            <v>22019797</v>
          </cell>
          <cell r="CL10">
            <v>88531180</v>
          </cell>
          <cell r="CP10">
            <v>23144649</v>
          </cell>
          <cell r="CR10">
            <v>1565582</v>
          </cell>
          <cell r="CS10">
            <v>6262328</v>
          </cell>
          <cell r="CU10">
            <v>14215530</v>
          </cell>
          <cell r="CV10">
            <v>21323294</v>
          </cell>
        </row>
        <row r="11">
          <cell r="AA11">
            <v>100</v>
          </cell>
          <cell r="AH11">
            <v>100</v>
          </cell>
          <cell r="AK11">
            <v>100</v>
          </cell>
          <cell r="AQ11">
            <v>100</v>
          </cell>
          <cell r="AT11">
            <v>100</v>
          </cell>
          <cell r="AW11">
            <v>100</v>
          </cell>
          <cell r="AZ11">
            <v>100</v>
          </cell>
          <cell r="BC11">
            <v>100</v>
          </cell>
          <cell r="BF11">
            <v>100</v>
          </cell>
          <cell r="BI11">
            <v>100</v>
          </cell>
          <cell r="BL11">
            <v>31</v>
          </cell>
          <cell r="BR11">
            <v>100</v>
          </cell>
          <cell r="BX11">
            <v>100</v>
          </cell>
          <cell r="CB11">
            <v>100</v>
          </cell>
          <cell r="CH11">
            <v>100</v>
          </cell>
          <cell r="CK11">
            <v>30214789</v>
          </cell>
          <cell r="CL11">
            <v>133831849</v>
          </cell>
          <cell r="CP11">
            <v>22056844</v>
          </cell>
          <cell r="CR11">
            <v>1603160</v>
          </cell>
          <cell r="CS11">
            <v>6412639</v>
          </cell>
          <cell r="CU11">
            <v>29417767</v>
          </cell>
          <cell r="CV11">
            <v>44126650</v>
          </cell>
        </row>
        <row r="12">
          <cell r="AA12">
            <v>84</v>
          </cell>
          <cell r="AK12">
            <v>100</v>
          </cell>
          <cell r="AQ12">
            <v>100</v>
          </cell>
          <cell r="AT12">
            <v>100</v>
          </cell>
          <cell r="AW12">
            <v>100</v>
          </cell>
          <cell r="AZ12">
            <v>100</v>
          </cell>
          <cell r="BC12">
            <v>100</v>
          </cell>
          <cell r="BF12">
            <v>100</v>
          </cell>
          <cell r="BI12">
            <v>100</v>
          </cell>
          <cell r="BR12">
            <v>100</v>
          </cell>
          <cell r="BX12">
            <v>100</v>
          </cell>
          <cell r="CH12">
            <v>100</v>
          </cell>
          <cell r="CK12">
            <v>32505891</v>
          </cell>
          <cell r="CL12">
            <v>160056529</v>
          </cell>
          <cell r="CP12">
            <v>22747730</v>
          </cell>
          <cell r="CR12">
            <v>1963231</v>
          </cell>
          <cell r="CS12">
            <v>7852926</v>
          </cell>
          <cell r="CU12">
            <v>37994700</v>
          </cell>
          <cell r="CV12">
            <v>56992051</v>
          </cell>
        </row>
        <row r="13">
          <cell r="AK13">
            <v>100</v>
          </cell>
          <cell r="AQ13">
            <v>100</v>
          </cell>
          <cell r="AT13">
            <v>100</v>
          </cell>
          <cell r="AW13">
            <v>100</v>
          </cell>
          <cell r="AZ13">
            <v>100</v>
          </cell>
          <cell r="BC13">
            <v>100</v>
          </cell>
          <cell r="BI13">
            <v>100</v>
          </cell>
          <cell r="BR13">
            <v>20</v>
          </cell>
          <cell r="BX13">
            <v>100</v>
          </cell>
          <cell r="CH13">
            <v>100</v>
          </cell>
          <cell r="CK13">
            <v>26580353</v>
          </cell>
          <cell r="CL13">
            <v>131947156</v>
          </cell>
          <cell r="CP13">
            <v>23327210</v>
          </cell>
          <cell r="CR13">
            <v>1635184</v>
          </cell>
          <cell r="CS13">
            <v>6540734</v>
          </cell>
          <cell r="CU13">
            <v>29545470</v>
          </cell>
          <cell r="CV13">
            <v>44318205</v>
          </cell>
        </row>
        <row r="14">
          <cell r="AA14">
            <v>100</v>
          </cell>
          <cell r="AH14">
            <v>100</v>
          </cell>
          <cell r="AK14">
            <v>100</v>
          </cell>
          <cell r="AQ14">
            <v>100</v>
          </cell>
          <cell r="AT14">
            <v>100</v>
          </cell>
          <cell r="AW14">
            <v>100</v>
          </cell>
          <cell r="AZ14">
            <v>100</v>
          </cell>
          <cell r="BC14">
            <v>100</v>
          </cell>
          <cell r="BF14">
            <v>100</v>
          </cell>
          <cell r="BI14">
            <v>100</v>
          </cell>
          <cell r="BL14">
            <v>56</v>
          </cell>
          <cell r="BR14">
            <v>100</v>
          </cell>
          <cell r="BX14">
            <v>100</v>
          </cell>
          <cell r="CB14">
            <v>100</v>
          </cell>
          <cell r="CH14">
            <v>100</v>
          </cell>
          <cell r="CK14">
            <v>33021073</v>
          </cell>
          <cell r="CL14">
            <v>197876537</v>
          </cell>
          <cell r="CP14">
            <v>32453178</v>
          </cell>
          <cell r="CR14">
            <v>1477526</v>
          </cell>
          <cell r="CS14">
            <v>5910105</v>
          </cell>
          <cell r="CU14">
            <v>50005862</v>
          </cell>
          <cell r="CV14">
            <v>75008793</v>
          </cell>
        </row>
        <row r="15">
          <cell r="AA15">
            <v>100</v>
          </cell>
          <cell r="AH15">
            <v>12</v>
          </cell>
          <cell r="AK15">
            <v>100</v>
          </cell>
          <cell r="AQ15">
            <v>100</v>
          </cell>
          <cell r="AT15">
            <v>100</v>
          </cell>
          <cell r="AW15">
            <v>100</v>
          </cell>
          <cell r="AZ15">
            <v>100</v>
          </cell>
          <cell r="BC15">
            <v>100</v>
          </cell>
          <cell r="BF15">
            <v>100</v>
          </cell>
          <cell r="BI15">
            <v>100</v>
          </cell>
          <cell r="BR15">
            <v>100</v>
          </cell>
          <cell r="BX15">
            <v>100</v>
          </cell>
          <cell r="CB15">
            <v>100</v>
          </cell>
          <cell r="CH15">
            <v>100</v>
          </cell>
          <cell r="CK15">
            <v>36440273</v>
          </cell>
          <cell r="CL15">
            <v>211386617</v>
          </cell>
          <cell r="CP15">
            <v>31672878</v>
          </cell>
          <cell r="CR15">
            <v>3155575</v>
          </cell>
          <cell r="CS15">
            <v>12622302</v>
          </cell>
          <cell r="CU15">
            <v>50998236</v>
          </cell>
          <cell r="CV15">
            <v>76497353</v>
          </cell>
        </row>
        <row r="16">
          <cell r="AA16">
            <v>100</v>
          </cell>
          <cell r="AH16">
            <v>100</v>
          </cell>
          <cell r="AK16">
            <v>100</v>
          </cell>
          <cell r="AQ16">
            <v>100</v>
          </cell>
          <cell r="AT16">
            <v>100</v>
          </cell>
          <cell r="AW16">
            <v>100</v>
          </cell>
          <cell r="AZ16">
            <v>100</v>
          </cell>
          <cell r="BC16">
            <v>100</v>
          </cell>
          <cell r="BF16">
            <v>100</v>
          </cell>
          <cell r="BI16">
            <v>100</v>
          </cell>
          <cell r="BR16">
            <v>100</v>
          </cell>
          <cell r="BX16">
            <v>100</v>
          </cell>
          <cell r="CB16">
            <v>100</v>
          </cell>
          <cell r="CH16">
            <v>100</v>
          </cell>
          <cell r="CK16">
            <v>23661476</v>
          </cell>
          <cell r="CL16">
            <v>142484041</v>
          </cell>
          <cell r="CP16">
            <v>22036536</v>
          </cell>
          <cell r="CR16">
            <v>933873</v>
          </cell>
          <cell r="CS16">
            <v>3735490</v>
          </cell>
          <cell r="CU16">
            <v>36846666</v>
          </cell>
          <cell r="CV16">
            <v>55270000</v>
          </cell>
        </row>
        <row r="17">
          <cell r="AA17">
            <v>100</v>
          </cell>
          <cell r="AH17">
            <v>77</v>
          </cell>
          <cell r="AK17">
            <v>100</v>
          </cell>
          <cell r="AQ17">
            <v>100</v>
          </cell>
          <cell r="AT17">
            <v>100</v>
          </cell>
          <cell r="AW17">
            <v>100</v>
          </cell>
          <cell r="AZ17">
            <v>100</v>
          </cell>
          <cell r="BC17">
            <v>100</v>
          </cell>
          <cell r="BF17">
            <v>100</v>
          </cell>
          <cell r="BI17">
            <v>100</v>
          </cell>
          <cell r="BR17">
            <v>100</v>
          </cell>
          <cell r="BX17">
            <v>100</v>
          </cell>
          <cell r="CB17">
            <v>100</v>
          </cell>
          <cell r="CH17">
            <v>100</v>
          </cell>
          <cell r="CK17">
            <v>31314880</v>
          </cell>
          <cell r="CL17">
            <v>168421135</v>
          </cell>
          <cell r="CP17">
            <v>27510894</v>
          </cell>
          <cell r="CR17">
            <v>2790310</v>
          </cell>
          <cell r="CS17">
            <v>11161240</v>
          </cell>
          <cell r="CU17">
            <v>38257524</v>
          </cell>
          <cell r="CV17">
            <v>57386287</v>
          </cell>
        </row>
        <row r="18">
          <cell r="AA18">
            <v>100</v>
          </cell>
          <cell r="AK18">
            <v>100</v>
          </cell>
          <cell r="AQ18">
            <v>100</v>
          </cell>
          <cell r="AT18">
            <v>100</v>
          </cell>
          <cell r="AW18">
            <v>100</v>
          </cell>
          <cell r="AZ18">
            <v>100</v>
          </cell>
          <cell r="BC18">
            <v>100</v>
          </cell>
          <cell r="BF18">
            <v>100</v>
          </cell>
          <cell r="BI18">
            <v>100</v>
          </cell>
          <cell r="BR18">
            <v>100</v>
          </cell>
          <cell r="BX18">
            <v>100</v>
          </cell>
          <cell r="CB18">
            <v>75</v>
          </cell>
          <cell r="CH18">
            <v>100</v>
          </cell>
          <cell r="CK18">
            <v>38732105</v>
          </cell>
          <cell r="CL18">
            <v>226374485</v>
          </cell>
          <cell r="CP18">
            <v>35963744</v>
          </cell>
          <cell r="CR18">
            <v>2555140</v>
          </cell>
          <cell r="CS18">
            <v>10220559</v>
          </cell>
          <cell r="CU18">
            <v>55561175</v>
          </cell>
          <cell r="CV18">
            <v>83341762</v>
          </cell>
        </row>
        <row r="19">
          <cell r="AA19">
            <v>28</v>
          </cell>
          <cell r="AD19">
            <v>0</v>
          </cell>
          <cell r="AK19">
            <v>100</v>
          </cell>
          <cell r="AQ19">
            <v>100</v>
          </cell>
          <cell r="AT19">
            <v>100</v>
          </cell>
          <cell r="AW19">
            <v>100</v>
          </cell>
          <cell r="AZ19">
            <v>100</v>
          </cell>
          <cell r="BC19">
            <v>100</v>
          </cell>
          <cell r="BF19">
            <v>100</v>
          </cell>
          <cell r="BI19">
            <v>100</v>
          </cell>
          <cell r="BR19">
            <v>100</v>
          </cell>
          <cell r="BX19">
            <v>100</v>
          </cell>
          <cell r="CB19">
            <v>9</v>
          </cell>
          <cell r="CH19">
            <v>100</v>
          </cell>
          <cell r="CK19">
            <v>48263737</v>
          </cell>
          <cell r="CL19">
            <v>280121983</v>
          </cell>
          <cell r="CP19">
            <v>42342177</v>
          </cell>
          <cell r="CR19">
            <v>3554551</v>
          </cell>
          <cell r="CS19">
            <v>14218205</v>
          </cell>
          <cell r="CU19">
            <v>68697325</v>
          </cell>
          <cell r="CV19">
            <v>103045988</v>
          </cell>
        </row>
        <row r="20">
          <cell r="C20">
            <v>20</v>
          </cell>
          <cell r="AA20">
            <v>100</v>
          </cell>
          <cell r="AH20">
            <v>100</v>
          </cell>
          <cell r="AK20">
            <v>100</v>
          </cell>
          <cell r="AQ20">
            <v>100</v>
          </cell>
          <cell r="AT20">
            <v>100</v>
          </cell>
          <cell r="AW20">
            <v>100</v>
          </cell>
          <cell r="AZ20">
            <v>100</v>
          </cell>
          <cell r="BC20">
            <v>100</v>
          </cell>
          <cell r="BF20">
            <v>100</v>
          </cell>
          <cell r="BI20">
            <v>100</v>
          </cell>
          <cell r="BL20">
            <v>100</v>
          </cell>
          <cell r="BR20">
            <v>100</v>
          </cell>
          <cell r="BX20">
            <v>100</v>
          </cell>
          <cell r="CB20">
            <v>100</v>
          </cell>
          <cell r="CH20">
            <v>100</v>
          </cell>
          <cell r="CK20">
            <v>28648049</v>
          </cell>
          <cell r="CL20">
            <v>130168437</v>
          </cell>
          <cell r="CP20">
            <v>22900593</v>
          </cell>
          <cell r="CR20">
            <v>2128709</v>
          </cell>
          <cell r="CS20">
            <v>8514835</v>
          </cell>
          <cell r="CU20">
            <v>27190500</v>
          </cell>
          <cell r="CV20">
            <v>40785751</v>
          </cell>
        </row>
        <row r="21">
          <cell r="AK21">
            <v>100</v>
          </cell>
          <cell r="AQ21">
            <v>100</v>
          </cell>
          <cell r="AT21">
            <v>100</v>
          </cell>
          <cell r="AW21">
            <v>100</v>
          </cell>
          <cell r="AZ21">
            <v>100</v>
          </cell>
          <cell r="BC21">
            <v>100</v>
          </cell>
          <cell r="BI21">
            <v>100</v>
          </cell>
          <cell r="BR21">
            <v>17</v>
          </cell>
          <cell r="BX21">
            <v>100</v>
          </cell>
          <cell r="CH21">
            <v>100</v>
          </cell>
          <cell r="CK21">
            <v>33959880</v>
          </cell>
          <cell r="CL21">
            <v>164786934</v>
          </cell>
          <cell r="CP21">
            <v>32608762</v>
          </cell>
          <cell r="CR21">
            <v>2398851</v>
          </cell>
          <cell r="CS21">
            <v>9595406</v>
          </cell>
          <cell r="CU21">
            <v>34489614</v>
          </cell>
          <cell r="CV21">
            <v>51734421</v>
          </cell>
        </row>
        <row r="22">
          <cell r="AK22">
            <v>100</v>
          </cell>
          <cell r="AQ22">
            <v>100</v>
          </cell>
          <cell r="AT22">
            <v>100</v>
          </cell>
          <cell r="AW22">
            <v>100</v>
          </cell>
          <cell r="AZ22">
            <v>100</v>
          </cell>
          <cell r="BC22">
            <v>100</v>
          </cell>
          <cell r="BI22">
            <v>100</v>
          </cell>
          <cell r="BX22">
            <v>100</v>
          </cell>
          <cell r="CH22">
            <v>100</v>
          </cell>
          <cell r="CK22">
            <v>21276912</v>
          </cell>
          <cell r="CL22">
            <v>140394288</v>
          </cell>
          <cell r="CP22">
            <v>22714443</v>
          </cell>
          <cell r="CR22">
            <v>476984</v>
          </cell>
          <cell r="CS22">
            <v>1907935</v>
          </cell>
          <cell r="CU22">
            <v>37607206</v>
          </cell>
          <cell r="CV22">
            <v>56410808</v>
          </cell>
        </row>
        <row r="23">
          <cell r="AA23">
            <v>100</v>
          </cell>
          <cell r="AD23">
            <v>0</v>
          </cell>
          <cell r="AK23">
            <v>100</v>
          </cell>
          <cell r="AQ23">
            <v>100</v>
          </cell>
          <cell r="AT23">
            <v>100</v>
          </cell>
          <cell r="AW23">
            <v>100</v>
          </cell>
          <cell r="AZ23">
            <v>100</v>
          </cell>
          <cell r="BC23">
            <v>100</v>
          </cell>
          <cell r="BF23">
            <v>100</v>
          </cell>
          <cell r="BI23">
            <v>100</v>
          </cell>
          <cell r="BR23">
            <v>100</v>
          </cell>
          <cell r="BX23">
            <v>100</v>
          </cell>
          <cell r="CB23">
            <v>44</v>
          </cell>
          <cell r="CH23">
            <v>100</v>
          </cell>
          <cell r="CK23">
            <v>52663957</v>
          </cell>
          <cell r="CL23">
            <v>343024506</v>
          </cell>
          <cell r="CP23">
            <v>52425841</v>
          </cell>
          <cell r="CR23">
            <v>2781591</v>
          </cell>
          <cell r="CS23">
            <v>11126366</v>
          </cell>
          <cell r="CU23">
            <v>89610700</v>
          </cell>
          <cell r="CV23">
            <v>134416051</v>
          </cell>
        </row>
        <row r="24">
          <cell r="R24">
            <v>10</v>
          </cell>
          <cell r="AA24">
            <v>32</v>
          </cell>
          <cell r="AK24">
            <v>100</v>
          </cell>
          <cell r="AQ24">
            <v>100</v>
          </cell>
          <cell r="AT24">
            <v>100</v>
          </cell>
          <cell r="AW24">
            <v>100</v>
          </cell>
          <cell r="AZ24">
            <v>100</v>
          </cell>
          <cell r="BC24">
            <v>100</v>
          </cell>
          <cell r="BF24">
            <v>100</v>
          </cell>
          <cell r="BI24">
            <v>100</v>
          </cell>
          <cell r="BR24">
            <v>100</v>
          </cell>
          <cell r="BX24">
            <v>100</v>
          </cell>
          <cell r="CH24">
            <v>100</v>
          </cell>
          <cell r="CK24">
            <v>30074832</v>
          </cell>
          <cell r="CL24">
            <v>151839740</v>
          </cell>
          <cell r="CP24">
            <v>24787589</v>
          </cell>
          <cell r="CR24">
            <v>2044439</v>
          </cell>
          <cell r="CS24">
            <v>8177755</v>
          </cell>
          <cell r="CU24">
            <v>34702050</v>
          </cell>
          <cell r="CV24">
            <v>52053075</v>
          </cell>
        </row>
      </sheetData>
      <sheetData sheetId="10">
        <row r="8">
          <cell r="B8">
            <v>933455423</v>
          </cell>
        </row>
      </sheetData>
      <sheetData sheetId="11"/>
      <sheetData sheetId="12">
        <row r="8">
          <cell r="P8">
            <v>17579818</v>
          </cell>
        </row>
        <row r="9">
          <cell r="P9">
            <v>1935910</v>
          </cell>
        </row>
        <row r="10">
          <cell r="P10">
            <v>398432</v>
          </cell>
        </row>
        <row r="11">
          <cell r="P11">
            <v>513538</v>
          </cell>
        </row>
        <row r="12">
          <cell r="P12">
            <v>651473</v>
          </cell>
        </row>
        <row r="13">
          <cell r="P13">
            <v>551062</v>
          </cell>
        </row>
        <row r="14">
          <cell r="P14">
            <v>685853</v>
          </cell>
        </row>
        <row r="15">
          <cell r="P15">
            <v>710553</v>
          </cell>
        </row>
        <row r="16">
          <cell r="P16">
            <v>448642</v>
          </cell>
        </row>
        <row r="17">
          <cell r="P17">
            <v>617932</v>
          </cell>
        </row>
        <row r="18">
          <cell r="P18">
            <v>774835</v>
          </cell>
        </row>
        <row r="19">
          <cell r="P19">
            <v>935838</v>
          </cell>
        </row>
        <row r="20">
          <cell r="P20">
            <v>566374</v>
          </cell>
        </row>
        <row r="21">
          <cell r="P21">
            <v>660971</v>
          </cell>
        </row>
        <row r="22">
          <cell r="P22">
            <v>474470</v>
          </cell>
        </row>
        <row r="23">
          <cell r="P23">
            <v>860437</v>
          </cell>
        </row>
        <row r="24">
          <cell r="P24">
            <v>549862</v>
          </cell>
        </row>
        <row r="656">
          <cell r="C656">
            <v>11222290</v>
          </cell>
        </row>
        <row r="657">
          <cell r="C657">
            <v>4228651</v>
          </cell>
        </row>
        <row r="658">
          <cell r="C658">
            <v>876546</v>
          </cell>
        </row>
        <row r="659">
          <cell r="C659">
            <v>1325068</v>
          </cell>
        </row>
        <row r="660">
          <cell r="C660">
            <v>1584718</v>
          </cell>
        </row>
        <row r="661">
          <cell r="C661">
            <v>1306407</v>
          </cell>
        </row>
        <row r="662">
          <cell r="C662">
            <v>1959174</v>
          </cell>
        </row>
        <row r="663">
          <cell r="C663">
            <v>2092937</v>
          </cell>
        </row>
        <row r="664">
          <cell r="C664">
            <v>1410733</v>
          </cell>
        </row>
        <row r="665">
          <cell r="C665">
            <v>1667536</v>
          </cell>
        </row>
        <row r="666">
          <cell r="C666">
            <v>2241332</v>
          </cell>
        </row>
        <row r="667">
          <cell r="C667">
            <v>2773485</v>
          </cell>
        </row>
        <row r="668">
          <cell r="C668">
            <v>1288796</v>
          </cell>
        </row>
        <row r="669">
          <cell r="C669">
            <v>1631554</v>
          </cell>
        </row>
        <row r="670">
          <cell r="C670">
            <v>1390042</v>
          </cell>
        </row>
        <row r="671">
          <cell r="C671">
            <v>3396282</v>
          </cell>
        </row>
        <row r="672">
          <cell r="C672">
            <v>1503406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79"/>
  <sheetViews>
    <sheetView tabSelected="1" view="pageBreakPreview" topLeftCell="A64" zoomScaleSheetLayoutView="100" workbookViewId="0">
      <selection activeCell="C3" sqref="C3:D3"/>
    </sheetView>
  </sheetViews>
  <sheetFormatPr defaultColWidth="9.109375" defaultRowHeight="13.2"/>
  <cols>
    <col min="1" max="1" width="4.88671875" style="1" customWidth="1"/>
    <col min="2" max="2" width="68.33203125" style="1" customWidth="1"/>
    <col min="3" max="3" width="30.5546875" style="1" customWidth="1"/>
    <col min="4" max="4" width="24.44140625" style="1" customWidth="1"/>
    <col min="5" max="5" width="16.33203125" style="1" customWidth="1"/>
    <col min="6" max="6" width="12.6640625" style="1" customWidth="1"/>
    <col min="7" max="25" width="9.109375" style="1"/>
    <col min="26" max="26" width="27.109375" style="1" customWidth="1"/>
    <col min="27" max="27" width="15.6640625" style="1" customWidth="1"/>
    <col min="28" max="28" width="15.88671875" style="1" customWidth="1"/>
    <col min="29" max="29" width="27.88671875" style="1" customWidth="1"/>
    <col min="30" max="16384" width="9.109375" style="1"/>
  </cols>
  <sheetData>
    <row r="1" spans="1:29" ht="18.75" customHeight="1">
      <c r="C1" s="114" t="s">
        <v>173</v>
      </c>
      <c r="D1" s="115"/>
    </row>
    <row r="2" spans="1:29" s="2" customFormat="1" ht="18.75" customHeight="1">
      <c r="C2" s="115" t="s">
        <v>186</v>
      </c>
      <c r="D2" s="115"/>
      <c r="Z2" s="3"/>
      <c r="AA2" s="3"/>
      <c r="AB2" s="3"/>
      <c r="AC2" s="3"/>
    </row>
    <row r="3" spans="1:29" s="2" customFormat="1" ht="33" customHeight="1">
      <c r="C3" s="114" t="s">
        <v>174</v>
      </c>
      <c r="D3" s="115"/>
      <c r="Z3" s="3"/>
      <c r="AA3" s="3"/>
      <c r="AB3" s="3"/>
      <c r="AC3" s="3"/>
    </row>
    <row r="4" spans="1:29">
      <c r="Z4" s="3"/>
      <c r="AA4" s="3"/>
      <c r="AB4" s="3"/>
      <c r="AC4" s="3"/>
    </row>
    <row r="5" spans="1:29" ht="15.75" customHeight="1">
      <c r="A5" s="116" t="s">
        <v>0</v>
      </c>
      <c r="B5" s="116"/>
      <c r="C5" s="116"/>
      <c r="D5" s="116"/>
      <c r="Z5" s="3"/>
      <c r="AA5" s="3"/>
      <c r="AB5" s="3"/>
      <c r="AC5" s="3"/>
    </row>
    <row r="6" spans="1:29" ht="15.75" customHeight="1">
      <c r="A6" s="116" t="s">
        <v>1</v>
      </c>
      <c r="B6" s="116"/>
      <c r="C6" s="116"/>
      <c r="D6" s="116"/>
      <c r="Z6" s="3"/>
      <c r="AA6" s="3"/>
      <c r="AB6" s="3"/>
      <c r="AC6" s="3"/>
    </row>
    <row r="7" spans="1:29" ht="13.8" thickBot="1">
      <c r="B7" s="4"/>
      <c r="C7" s="4"/>
      <c r="D7" s="5" t="s">
        <v>2</v>
      </c>
      <c r="Z7" s="3"/>
      <c r="AA7" s="3"/>
      <c r="AB7" s="3"/>
      <c r="AC7" s="3"/>
    </row>
    <row r="8" spans="1:29" s="8" customFormat="1" ht="33.75" customHeight="1" thickBot="1">
      <c r="A8" s="6" t="s">
        <v>3</v>
      </c>
      <c r="B8" s="104" t="s">
        <v>4</v>
      </c>
      <c r="C8" s="105"/>
      <c r="D8" s="7" t="s">
        <v>5</v>
      </c>
      <c r="Z8" s="9"/>
      <c r="AA8" s="9"/>
      <c r="AB8" s="9"/>
      <c r="AC8" s="9"/>
    </row>
    <row r="9" spans="1:29" s="4" customFormat="1" ht="15.6">
      <c r="A9" s="10">
        <v>1</v>
      </c>
      <c r="B9" s="106" t="s">
        <v>6</v>
      </c>
      <c r="C9" s="107"/>
      <c r="D9" s="11">
        <f>+D10+D11+D12+D13</f>
        <v>1134836241</v>
      </c>
      <c r="Z9" s="12"/>
      <c r="AA9" s="12"/>
      <c r="AB9" s="12"/>
      <c r="AC9" s="12"/>
    </row>
    <row r="10" spans="1:29" ht="13.8">
      <c r="A10" s="13" t="s">
        <v>7</v>
      </c>
      <c r="B10" s="112" t="s">
        <v>8</v>
      </c>
      <c r="C10" s="113"/>
      <c r="D10" s="14">
        <f>+'[2]2019 (1 илова) сессия'!D10</f>
        <v>226486000</v>
      </c>
      <c r="Z10" s="3"/>
      <c r="AA10" s="3"/>
      <c r="AB10" s="3"/>
      <c r="AC10" s="3"/>
    </row>
    <row r="11" spans="1:29" ht="28.5" customHeight="1">
      <c r="A11" s="13" t="s">
        <v>9</v>
      </c>
      <c r="B11" s="100" t="s">
        <v>10</v>
      </c>
      <c r="C11" s="101"/>
      <c r="D11" s="14">
        <f>+'[2]2019 (1 илова) сессия'!D11</f>
        <v>100258871</v>
      </c>
      <c r="Z11" s="3"/>
      <c r="AA11" s="3"/>
      <c r="AB11" s="3"/>
      <c r="AC11" s="3"/>
    </row>
    <row r="12" spans="1:29" ht="13.8">
      <c r="A12" s="13" t="s">
        <v>11</v>
      </c>
      <c r="B12" s="100" t="s">
        <v>12</v>
      </c>
      <c r="C12" s="101"/>
      <c r="D12" s="14">
        <f>+'[2]2019 (1 илова) сессия'!D12</f>
        <v>767791370</v>
      </c>
      <c r="Z12" s="3"/>
      <c r="AA12" s="3"/>
      <c r="AB12" s="3"/>
      <c r="AC12" s="3"/>
    </row>
    <row r="13" spans="1:29" ht="29.25" customHeight="1">
      <c r="A13" s="13" t="s">
        <v>13</v>
      </c>
      <c r="B13" s="100" t="s">
        <v>14</v>
      </c>
      <c r="C13" s="101"/>
      <c r="D13" s="14">
        <f>+'[2]2019 (1 илова) сессия'!D13</f>
        <v>40300000</v>
      </c>
      <c r="Z13" s="3"/>
      <c r="AA13" s="3"/>
      <c r="AB13" s="3"/>
      <c r="AC13" s="3"/>
    </row>
    <row r="14" spans="1:29" ht="13.8" hidden="1">
      <c r="A14" s="15" t="s">
        <v>15</v>
      </c>
      <c r="B14" s="100" t="s">
        <v>16</v>
      </c>
      <c r="C14" s="101"/>
      <c r="D14" s="14">
        <f>+'[2]2019 (1 илова) сессия'!D14</f>
        <v>0</v>
      </c>
      <c r="Z14" s="3"/>
      <c r="AA14" s="3"/>
      <c r="AB14" s="3"/>
      <c r="AC14" s="3"/>
    </row>
    <row r="15" spans="1:29" s="4" customFormat="1" ht="13.8">
      <c r="A15" s="16">
        <v>2</v>
      </c>
      <c r="B15" s="98" t="s">
        <v>17</v>
      </c>
      <c r="C15" s="99"/>
      <c r="D15" s="17">
        <f>+D16+D17+D18</f>
        <v>661908700</v>
      </c>
      <c r="Z15" s="12"/>
      <c r="AA15" s="12"/>
      <c r="AB15" s="12"/>
      <c r="AC15" s="12"/>
    </row>
    <row r="16" spans="1:29" ht="13.8">
      <c r="A16" s="13" t="s">
        <v>18</v>
      </c>
      <c r="B16" s="100" t="s">
        <v>19</v>
      </c>
      <c r="C16" s="101"/>
      <c r="D16" s="14">
        <f>+'[2]2019 (1 илова) сессия'!D16</f>
        <v>298800000</v>
      </c>
    </row>
    <row r="17" spans="1:29" ht="13.8">
      <c r="A17" s="18" t="s">
        <v>20</v>
      </c>
      <c r="B17" s="100" t="s">
        <v>21</v>
      </c>
      <c r="C17" s="101"/>
      <c r="D17" s="14">
        <f>+'[2]2019 (1 илова) сессия'!D17</f>
        <v>256885803</v>
      </c>
    </row>
    <row r="18" spans="1:29" ht="13.8">
      <c r="A18" s="18" t="s">
        <v>22</v>
      </c>
      <c r="B18" s="100" t="s">
        <v>23</v>
      </c>
      <c r="C18" s="101"/>
      <c r="D18" s="14">
        <f>+'[2]2019 (1 илова) сессия'!D18</f>
        <v>106222897</v>
      </c>
    </row>
    <row r="19" spans="1:29" s="4" customFormat="1" ht="13.8">
      <c r="A19" s="16">
        <v>3</v>
      </c>
      <c r="B19" s="98" t="s">
        <v>24</v>
      </c>
      <c r="C19" s="99"/>
      <c r="D19" s="17">
        <f>+D20+D21+D22+D24+D26+D23+D25</f>
        <v>352375183</v>
      </c>
      <c r="Z19" s="12"/>
      <c r="AA19" s="12"/>
      <c r="AB19" s="12"/>
      <c r="AC19" s="12"/>
    </row>
    <row r="20" spans="1:29" ht="13.8">
      <c r="A20" s="13" t="s">
        <v>25</v>
      </c>
      <c r="B20" s="100" t="s">
        <v>26</v>
      </c>
      <c r="C20" s="101"/>
      <c r="D20" s="14">
        <f>+'[2]2019 (1 илова) сессия'!D20</f>
        <v>58119300</v>
      </c>
    </row>
    <row r="21" spans="1:29" ht="13.8">
      <c r="A21" s="13" t="s">
        <v>27</v>
      </c>
      <c r="B21" s="100" t="s">
        <v>28</v>
      </c>
      <c r="C21" s="101"/>
      <c r="D21" s="14">
        <f>+'[2]2019 (1 илова) сессия'!D21</f>
        <v>110848934</v>
      </c>
    </row>
    <row r="22" spans="1:29" ht="13.8">
      <c r="A22" s="13" t="s">
        <v>29</v>
      </c>
      <c r="B22" s="100" t="s">
        <v>30</v>
      </c>
      <c r="C22" s="101"/>
      <c r="D22" s="14">
        <f>+'[2]2019 (1 илова) сессия'!D22</f>
        <v>50724600</v>
      </c>
    </row>
    <row r="23" spans="1:29" ht="13.8">
      <c r="A23" s="13" t="s">
        <v>31</v>
      </c>
      <c r="B23" s="100" t="s">
        <v>32</v>
      </c>
      <c r="C23" s="101"/>
      <c r="D23" s="14">
        <f>+'[2]2019 (1 илова) сессия'!D23</f>
        <v>77256052</v>
      </c>
    </row>
    <row r="24" spans="1:29" ht="13.8">
      <c r="A24" s="13" t="s">
        <v>33</v>
      </c>
      <c r="B24" s="100" t="s">
        <v>34</v>
      </c>
      <c r="C24" s="101"/>
      <c r="D24" s="14">
        <f>+'[2]2019 (1 илова) сессия'!D24</f>
        <v>45011597</v>
      </c>
    </row>
    <row r="25" spans="1:29" ht="13.8">
      <c r="A25" s="13" t="s">
        <v>35</v>
      </c>
      <c r="B25" s="100" t="s">
        <v>36</v>
      </c>
      <c r="C25" s="101"/>
      <c r="D25" s="14">
        <f>+'[2]2019 (1 илова) сессия'!D25</f>
        <v>5100300</v>
      </c>
    </row>
    <row r="26" spans="1:29" ht="13.8">
      <c r="A26" s="13" t="s">
        <v>37</v>
      </c>
      <c r="B26" s="100" t="s">
        <v>38</v>
      </c>
      <c r="C26" s="101"/>
      <c r="D26" s="14">
        <f>+'[2]2019 (1 илова) сессия'!D26</f>
        <v>5314400</v>
      </c>
    </row>
    <row r="27" spans="1:29" s="4" customFormat="1" ht="13.8">
      <c r="A27" s="16" t="s">
        <v>39</v>
      </c>
      <c r="B27" s="98" t="s">
        <v>40</v>
      </c>
      <c r="C27" s="99"/>
      <c r="D27" s="17">
        <f>+D28+D29+D30+D31+D32</f>
        <v>121739046</v>
      </c>
      <c r="Z27" s="12"/>
      <c r="AA27" s="12"/>
      <c r="AB27" s="12"/>
      <c r="AC27" s="12"/>
    </row>
    <row r="28" spans="1:29" ht="13.8">
      <c r="A28" s="13" t="s">
        <v>41</v>
      </c>
      <c r="B28" s="100" t="s">
        <v>42</v>
      </c>
      <c r="C28" s="101"/>
      <c r="D28" s="14">
        <f>+'[2]2019 (1 илова) сессия'!D28</f>
        <v>52924095</v>
      </c>
    </row>
    <row r="29" spans="1:29" ht="30.75" customHeight="1">
      <c r="A29" s="18" t="s">
        <v>43</v>
      </c>
      <c r="B29" s="100" t="s">
        <v>44</v>
      </c>
      <c r="C29" s="101"/>
      <c r="D29" s="14">
        <f>+'[2]2019 (1 илова) сессия'!D29</f>
        <v>34628647</v>
      </c>
    </row>
    <row r="30" spans="1:29" ht="13.8">
      <c r="A30" s="18" t="s">
        <v>45</v>
      </c>
      <c r="B30" s="100" t="s">
        <v>46</v>
      </c>
      <c r="C30" s="101"/>
      <c r="D30" s="14">
        <f>+'[2]2019 (1 илова) сессия'!D30</f>
        <v>25860304</v>
      </c>
    </row>
    <row r="31" spans="1:29" ht="13.8">
      <c r="A31" s="18" t="s">
        <v>47</v>
      </c>
      <c r="B31" s="100" t="s">
        <v>48</v>
      </c>
      <c r="C31" s="101"/>
      <c r="D31" s="14">
        <f>+'[2]2019 (1 илова) сессия'!D31</f>
        <v>8326000</v>
      </c>
    </row>
    <row r="32" spans="1:29" ht="13.8" hidden="1">
      <c r="A32" s="18" t="s">
        <v>49</v>
      </c>
      <c r="B32" s="100" t="s">
        <v>50</v>
      </c>
      <c r="C32" s="101"/>
      <c r="D32" s="14">
        <f>+'[2]2019 (1 илова) сессия'!D32</f>
        <v>0</v>
      </c>
    </row>
    <row r="33" spans="1:29" ht="14.4" thickBot="1">
      <c r="A33" s="19"/>
      <c r="B33" s="102"/>
      <c r="C33" s="103"/>
      <c r="D33" s="14"/>
    </row>
    <row r="34" spans="1:29" ht="14.4" thickBot="1">
      <c r="A34" s="20"/>
      <c r="B34" s="104" t="s">
        <v>51</v>
      </c>
      <c r="C34" s="105"/>
      <c r="D34" s="21">
        <f>+D9+D15+D19+D27</f>
        <v>2270859170</v>
      </c>
      <c r="E34" s="1">
        <v>2270859170</v>
      </c>
      <c r="F34" s="22">
        <f>+E34-D34</f>
        <v>0</v>
      </c>
    </row>
    <row r="35" spans="1:29" ht="14.4" thickBot="1">
      <c r="A35" s="23"/>
      <c r="B35" s="106" t="s">
        <v>52</v>
      </c>
      <c r="C35" s="107"/>
      <c r="D35" s="14">
        <f>+'[2]2019 (1 илова) сессия'!D35</f>
        <v>1760935444</v>
      </c>
    </row>
    <row r="36" spans="1:29" ht="14.4" hidden="1" thickBot="1">
      <c r="A36" s="24"/>
      <c r="B36" s="108" t="s">
        <v>53</v>
      </c>
      <c r="C36" s="109"/>
      <c r="D36" s="14">
        <f>+'[2]2019 (1 илова) сессия'!D36</f>
        <v>0</v>
      </c>
    </row>
    <row r="37" spans="1:29" ht="14.4" thickBot="1">
      <c r="A37" s="20"/>
      <c r="B37" s="104" t="s">
        <v>54</v>
      </c>
      <c r="C37" s="105"/>
      <c r="D37" s="21">
        <f>D34+D35+D36</f>
        <v>4031794614</v>
      </c>
    </row>
    <row r="38" spans="1:29" ht="14.4" thickBot="1">
      <c r="A38" s="20"/>
      <c r="B38" s="104" t="s">
        <v>55</v>
      </c>
      <c r="C38" s="105"/>
      <c r="D38" s="21">
        <f>+D37</f>
        <v>4031794614</v>
      </c>
      <c r="E38" s="22">
        <f>+D38-D74</f>
        <v>0</v>
      </c>
    </row>
    <row r="39" spans="1:29" s="4" customFormat="1" ht="20.399999999999999" customHeight="1" thickBot="1">
      <c r="A39" s="6" t="s">
        <v>3</v>
      </c>
      <c r="B39" s="104" t="s">
        <v>56</v>
      </c>
      <c r="C39" s="105"/>
      <c r="D39" s="7" t="s">
        <v>5</v>
      </c>
    </row>
    <row r="40" spans="1:29" s="4" customFormat="1" ht="19.8" customHeight="1">
      <c r="A40" s="16" t="s">
        <v>57</v>
      </c>
      <c r="B40" s="110" t="s">
        <v>58</v>
      </c>
      <c r="C40" s="111"/>
      <c r="D40" s="25">
        <f>+D41+D42+D43+D44+D45+D46+D47+D48</f>
        <v>3547417489</v>
      </c>
      <c r="Z40" s="12"/>
      <c r="AA40" s="12"/>
      <c r="AB40" s="12"/>
      <c r="AC40" s="12"/>
    </row>
    <row r="41" spans="1:29" ht="13.8">
      <c r="A41" s="13" t="s">
        <v>7</v>
      </c>
      <c r="B41" s="100" t="s">
        <v>59</v>
      </c>
      <c r="C41" s="101"/>
      <c r="D41" s="26">
        <f>+'[2]2019 (1 илова) сессия'!D41</f>
        <v>313925142</v>
      </c>
    </row>
    <row r="42" spans="1:29" ht="13.8">
      <c r="A42" s="13" t="s">
        <v>9</v>
      </c>
      <c r="B42" s="100" t="s">
        <v>60</v>
      </c>
      <c r="C42" s="101"/>
      <c r="D42" s="26">
        <f>+'[2]2019 (1 илова) сессия'!D42</f>
        <v>1931009101</v>
      </c>
    </row>
    <row r="43" spans="1:29" ht="13.8">
      <c r="A43" s="13" t="s">
        <v>11</v>
      </c>
      <c r="B43" s="100" t="s">
        <v>61</v>
      </c>
      <c r="C43" s="101"/>
      <c r="D43" s="26">
        <f>+'[2]2019 (1 илова) сессия'!D43</f>
        <v>1435849</v>
      </c>
    </row>
    <row r="44" spans="1:29" ht="13.8">
      <c r="A44" s="13" t="s">
        <v>13</v>
      </c>
      <c r="B44" s="100" t="s">
        <v>62</v>
      </c>
      <c r="C44" s="101"/>
      <c r="D44" s="26">
        <f>+'[2]2019 (1 илова) сессия'!D44</f>
        <v>949390370</v>
      </c>
    </row>
    <row r="45" spans="1:29" ht="13.8">
      <c r="A45" s="13" t="s">
        <v>63</v>
      </c>
      <c r="B45" s="100" t="s">
        <v>64</v>
      </c>
      <c r="C45" s="101"/>
      <c r="D45" s="26">
        <f>+'[2]2019 (1 илова) сессия'!D45</f>
        <v>29052141</v>
      </c>
    </row>
    <row r="46" spans="1:29" ht="13.8">
      <c r="A46" s="13" t="s">
        <v>15</v>
      </c>
      <c r="B46" s="100" t="s">
        <v>65</v>
      </c>
      <c r="C46" s="101"/>
      <c r="D46" s="26">
        <f>+'[2]2019 (1 илова) сессия'!D46</f>
        <v>37785860</v>
      </c>
    </row>
    <row r="47" spans="1:29" ht="13.8">
      <c r="A47" s="13" t="s">
        <v>66</v>
      </c>
      <c r="B47" s="100" t="s">
        <v>67</v>
      </c>
      <c r="C47" s="101"/>
      <c r="D47" s="26">
        <f>+'[2]2019 (1 илова) сессия'!D47</f>
        <v>3603684</v>
      </c>
    </row>
    <row r="48" spans="1:29" ht="14.25" customHeight="1">
      <c r="A48" s="13" t="s">
        <v>68</v>
      </c>
      <c r="B48" s="100" t="s">
        <v>69</v>
      </c>
      <c r="C48" s="101"/>
      <c r="D48" s="26">
        <f>+'[2]2019 (1 илова) сессия'!D48</f>
        <v>281215342</v>
      </c>
    </row>
    <row r="49" spans="1:29" s="4" customFormat="1" ht="13.8">
      <c r="A49" s="16" t="s">
        <v>70</v>
      </c>
      <c r="B49" s="98" t="s">
        <v>71</v>
      </c>
      <c r="C49" s="99"/>
      <c r="D49" s="25">
        <f>+D50+D51+D52+D53+D54+D55+D56+D57+D58+D59+D60+D61</f>
        <v>188954706</v>
      </c>
      <c r="Z49" s="12"/>
      <c r="AA49" s="12"/>
      <c r="AB49" s="12"/>
      <c r="AC49" s="12"/>
    </row>
    <row r="50" spans="1:29" ht="13.8">
      <c r="A50" s="13" t="s">
        <v>18</v>
      </c>
      <c r="B50" s="90" t="s">
        <v>72</v>
      </c>
      <c r="C50" s="91"/>
      <c r="D50" s="26">
        <f>+'[2]2019 (1 илова) сессия'!D50</f>
        <v>28220305</v>
      </c>
    </row>
    <row r="51" spans="1:29" ht="13.8">
      <c r="A51" s="13" t="s">
        <v>20</v>
      </c>
      <c r="B51" s="90" t="s">
        <v>73</v>
      </c>
      <c r="C51" s="91"/>
      <c r="D51" s="26">
        <f>+'[2]2019 (1 илова) сессия'!D51</f>
        <v>16178577</v>
      </c>
    </row>
    <row r="52" spans="1:29" ht="13.8">
      <c r="A52" s="13" t="s">
        <v>22</v>
      </c>
      <c r="B52" s="90" t="s">
        <v>74</v>
      </c>
      <c r="C52" s="91"/>
      <c r="D52" s="26">
        <f>+'[2]2019 (1 илова) сессия'!D52</f>
        <v>5527900</v>
      </c>
    </row>
    <row r="53" spans="1:29" ht="13.8">
      <c r="A53" s="13" t="s">
        <v>75</v>
      </c>
      <c r="B53" s="90" t="s">
        <v>76</v>
      </c>
      <c r="C53" s="91"/>
      <c r="D53" s="26">
        <f>+'[2]2019 (1 илова) сессия'!D53</f>
        <v>5028082</v>
      </c>
    </row>
    <row r="54" spans="1:29" ht="13.8">
      <c r="A54" s="13" t="s">
        <v>77</v>
      </c>
      <c r="B54" s="90" t="s">
        <v>78</v>
      </c>
      <c r="C54" s="91"/>
      <c r="D54" s="26">
        <f>+'[2]2019 (1 илова) сессия'!D54</f>
        <v>1116193</v>
      </c>
    </row>
    <row r="55" spans="1:29" ht="13.8">
      <c r="A55" s="13" t="s">
        <v>79</v>
      </c>
      <c r="B55" s="90" t="s">
        <v>80</v>
      </c>
      <c r="C55" s="91"/>
      <c r="D55" s="26">
        <f>+'[2]2019 (1 илова) сессия'!D55</f>
        <v>15359358</v>
      </c>
    </row>
    <row r="56" spans="1:29" ht="13.8">
      <c r="A56" s="13" t="s">
        <v>81</v>
      </c>
      <c r="B56" s="90" t="s">
        <v>82</v>
      </c>
      <c r="C56" s="91"/>
      <c r="D56" s="26">
        <f>+'[2]2019 (1 илова) сессия'!D56</f>
        <v>12089440</v>
      </c>
    </row>
    <row r="57" spans="1:29" ht="13.8">
      <c r="A57" s="13" t="s">
        <v>83</v>
      </c>
      <c r="B57" s="90" t="s">
        <v>84</v>
      </c>
      <c r="C57" s="91"/>
      <c r="D57" s="26">
        <f>+'[2]2019 (1 илова) сессия'!D57</f>
        <v>97526995</v>
      </c>
    </row>
    <row r="58" spans="1:29" ht="14.25" customHeight="1">
      <c r="A58" s="13" t="s">
        <v>85</v>
      </c>
      <c r="B58" s="90" t="s">
        <v>86</v>
      </c>
      <c r="C58" s="91"/>
      <c r="D58" s="26">
        <f>+'[2]2019 (1 илова) сессия'!D58</f>
        <v>1503518</v>
      </c>
    </row>
    <row r="59" spans="1:29" ht="13.8">
      <c r="A59" s="13" t="s">
        <v>87</v>
      </c>
      <c r="B59" s="90" t="s">
        <v>88</v>
      </c>
      <c r="C59" s="91"/>
      <c r="D59" s="26">
        <f>+'[2]2019 (1 илова) сессия'!D59</f>
        <v>3063080</v>
      </c>
    </row>
    <row r="60" spans="1:29" ht="14.25" customHeight="1">
      <c r="A60" s="13" t="s">
        <v>89</v>
      </c>
      <c r="B60" s="90" t="s">
        <v>90</v>
      </c>
      <c r="C60" s="91"/>
      <c r="D60" s="26">
        <f>+'[2]2019 (1 илова) сессия'!D60</f>
        <v>2612769</v>
      </c>
    </row>
    <row r="61" spans="1:29" ht="14.25" customHeight="1">
      <c r="A61" s="13" t="s">
        <v>91</v>
      </c>
      <c r="B61" s="90" t="s">
        <v>92</v>
      </c>
      <c r="C61" s="91"/>
      <c r="D61" s="26">
        <f>+'[2]2019 (1 илова) сессия'!D61</f>
        <v>728489</v>
      </c>
    </row>
    <row r="62" spans="1:29" s="4" customFormat="1" ht="13.8">
      <c r="A62" s="16" t="s">
        <v>93</v>
      </c>
      <c r="B62" s="98" t="s">
        <v>94</v>
      </c>
      <c r="C62" s="99"/>
      <c r="D62" s="25">
        <f>+'[2]2019 (1 илова) сессия'!D62</f>
        <v>105765785</v>
      </c>
      <c r="Z62" s="12"/>
      <c r="AA62" s="12"/>
      <c r="AB62" s="12"/>
      <c r="AC62" s="12"/>
    </row>
    <row r="63" spans="1:29" s="4" customFormat="1" ht="15" customHeight="1">
      <c r="A63" s="16">
        <v>4</v>
      </c>
      <c r="B63" s="98" t="s">
        <v>95</v>
      </c>
      <c r="C63" s="99"/>
      <c r="D63" s="25">
        <f>+'[2]2019 (1 илова) сессия'!D63</f>
        <v>87914928</v>
      </c>
      <c r="Z63" s="12"/>
      <c r="AA63" s="12"/>
      <c r="AB63" s="12"/>
      <c r="AC63" s="12"/>
    </row>
    <row r="64" spans="1:29" s="4" customFormat="1" ht="13.8">
      <c r="A64" s="16">
        <v>5</v>
      </c>
      <c r="B64" s="98" t="s">
        <v>96</v>
      </c>
      <c r="C64" s="99"/>
      <c r="D64" s="25">
        <f>+'[2]2019 (1 илова) сессия'!D64</f>
        <v>41898957</v>
      </c>
      <c r="Z64" s="12"/>
      <c r="AA64" s="12"/>
      <c r="AB64" s="12"/>
      <c r="AC64" s="12"/>
    </row>
    <row r="65" spans="1:29" s="4" customFormat="1" ht="15" customHeight="1">
      <c r="A65" s="16" t="s">
        <v>97</v>
      </c>
      <c r="B65" s="98" t="s">
        <v>98</v>
      </c>
      <c r="C65" s="99"/>
      <c r="D65" s="25">
        <f>+'[2]2019 (1 илова) сессия'!D65</f>
        <v>33205200</v>
      </c>
      <c r="Z65" s="12"/>
      <c r="AA65" s="12"/>
      <c r="AB65" s="12"/>
      <c r="AC65" s="12"/>
    </row>
    <row r="66" spans="1:29" s="4" customFormat="1" ht="13.8">
      <c r="A66" s="16">
        <v>7</v>
      </c>
      <c r="B66" s="98" t="s">
        <v>99</v>
      </c>
      <c r="C66" s="99"/>
      <c r="D66" s="25">
        <f>+D67+D68+D69+D70+D71</f>
        <v>26637549</v>
      </c>
      <c r="Z66" s="12"/>
      <c r="AA66" s="12"/>
      <c r="AB66" s="12"/>
      <c r="AC66" s="12"/>
    </row>
    <row r="67" spans="1:29" ht="13.8">
      <c r="A67" s="13" t="s">
        <v>100</v>
      </c>
      <c r="B67" s="90" t="s">
        <v>101</v>
      </c>
      <c r="C67" s="91"/>
      <c r="D67" s="26">
        <f>+'[2]2019 (1 илова) сессия'!D67</f>
        <v>1428250</v>
      </c>
    </row>
    <row r="68" spans="1:29" ht="13.8">
      <c r="A68" s="13" t="s">
        <v>102</v>
      </c>
      <c r="B68" s="90" t="s">
        <v>103</v>
      </c>
      <c r="C68" s="91"/>
      <c r="D68" s="26">
        <f>+'[2]2019 (1 илова) сессия'!D68</f>
        <v>12958185</v>
      </c>
    </row>
    <row r="69" spans="1:29" ht="13.8">
      <c r="A69" s="13" t="s">
        <v>104</v>
      </c>
      <c r="B69" s="90" t="s">
        <v>105</v>
      </c>
      <c r="C69" s="91"/>
      <c r="D69" s="26">
        <f>+'[2]2019 (1 илова) сессия'!D69</f>
        <v>20273</v>
      </c>
    </row>
    <row r="70" spans="1:29" ht="13.8">
      <c r="A70" s="13" t="s">
        <v>106</v>
      </c>
      <c r="B70" s="92" t="s">
        <v>107</v>
      </c>
      <c r="C70" s="93"/>
      <c r="D70" s="26">
        <f>+'[2]2019 (1 илова) сессия'!D70</f>
        <v>2337214</v>
      </c>
    </row>
    <row r="71" spans="1:29" ht="13.8">
      <c r="A71" s="13" t="s">
        <v>108</v>
      </c>
      <c r="B71" s="90" t="s">
        <v>109</v>
      </c>
      <c r="C71" s="91"/>
      <c r="D71" s="26">
        <f>+'[2]2019 (1 илова) сессия'!D71</f>
        <v>9893627</v>
      </c>
    </row>
    <row r="72" spans="1:29" ht="14.4" thickBot="1">
      <c r="A72" s="27"/>
      <c r="B72" s="94"/>
      <c r="C72" s="95"/>
      <c r="D72" s="28"/>
    </row>
    <row r="73" spans="1:29" ht="14.4" thickBot="1">
      <c r="A73" s="20"/>
      <c r="B73" s="96" t="s">
        <v>110</v>
      </c>
      <c r="C73" s="97"/>
      <c r="D73" s="29">
        <f>+D40+D49+D62+D63+D64+D65+D66</f>
        <v>4031794614</v>
      </c>
      <c r="F73" s="22"/>
    </row>
    <row r="74" spans="1:29" ht="14.4" thickBot="1">
      <c r="A74" s="6"/>
      <c r="B74" s="96" t="s">
        <v>55</v>
      </c>
      <c r="C74" s="97"/>
      <c r="D74" s="29">
        <f>D73</f>
        <v>4031794614</v>
      </c>
    </row>
    <row r="75" spans="1:29" ht="14.4" hidden="1" thickBot="1">
      <c r="A75" s="30"/>
      <c r="B75" s="88" t="s">
        <v>111</v>
      </c>
      <c r="C75" s="89"/>
      <c r="D75" s="31"/>
    </row>
    <row r="76" spans="1:29" ht="28.2" customHeight="1">
      <c r="B76" s="2"/>
      <c r="C76" s="2"/>
      <c r="E76" s="22"/>
    </row>
    <row r="77" spans="1:29" ht="33.6" customHeight="1">
      <c r="B77" s="74" t="s">
        <v>180</v>
      </c>
      <c r="C77" s="32"/>
      <c r="D77" s="2" t="s">
        <v>182</v>
      </c>
    </row>
    <row r="78" spans="1:29" ht="15.6">
      <c r="B78" s="2"/>
      <c r="C78" s="2"/>
    </row>
    <row r="79" spans="1:29" ht="31.2">
      <c r="B79" s="75" t="s">
        <v>181</v>
      </c>
      <c r="C79" s="2"/>
      <c r="D79" s="2" t="s">
        <v>183</v>
      </c>
    </row>
  </sheetData>
  <mergeCells count="73">
    <mergeCell ref="B8:C8"/>
    <mergeCell ref="C1:D1"/>
    <mergeCell ref="C2:D2"/>
    <mergeCell ref="C3:D3"/>
    <mergeCell ref="A5:D5"/>
    <mergeCell ref="A6:D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5:C75"/>
    <mergeCell ref="B69:C69"/>
    <mergeCell ref="B70:C70"/>
    <mergeCell ref="B71:C71"/>
    <mergeCell ref="B72:C72"/>
    <mergeCell ref="B73:C73"/>
    <mergeCell ref="B74:C74"/>
  </mergeCells>
  <printOptions horizontalCentered="1"/>
  <pageMargins left="0.56000000000000005" right="0.23622047244094491" top="0.43307086614173229" bottom="0.33" header="0.31496062992125984" footer="0.16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1"/>
  <sheetViews>
    <sheetView tabSelected="1" view="pageBreakPreview" zoomScale="75" zoomScaleSheetLayoutView="75" workbookViewId="0">
      <selection activeCell="C3" sqref="C3:D3"/>
    </sheetView>
  </sheetViews>
  <sheetFormatPr defaultColWidth="9.109375" defaultRowHeight="13.2"/>
  <cols>
    <col min="1" max="1" width="6.88671875" style="1" customWidth="1"/>
    <col min="2" max="2" width="20.44140625" style="1" customWidth="1"/>
    <col min="3" max="4" width="22.88671875" style="1" customWidth="1"/>
    <col min="5" max="5" width="18.44140625" style="1" customWidth="1"/>
    <col min="6" max="7" width="17.88671875" style="1" customWidth="1"/>
    <col min="8" max="8" width="18.44140625" style="1" customWidth="1"/>
    <col min="9" max="9" width="14.6640625" style="1" hidden="1" customWidth="1"/>
    <col min="10" max="10" width="18" style="1" customWidth="1"/>
    <col min="11" max="11" width="9.44140625" style="1" bestFit="1" customWidth="1"/>
    <col min="12" max="13" width="9.88671875" style="1" bestFit="1" customWidth="1"/>
    <col min="14" max="14" width="9.44140625" style="1" bestFit="1" customWidth="1"/>
    <col min="15" max="16384" width="9.109375" style="1"/>
  </cols>
  <sheetData>
    <row r="1" spans="1:14" ht="28.2" customHeight="1">
      <c r="G1" s="115" t="s">
        <v>175</v>
      </c>
      <c r="H1" s="115"/>
    </row>
    <row r="2" spans="1:14" ht="47.4" customHeight="1">
      <c r="G2" s="114" t="s">
        <v>187</v>
      </c>
      <c r="H2" s="114"/>
    </row>
    <row r="4" spans="1:14" ht="44.4" customHeight="1">
      <c r="B4" s="119" t="s">
        <v>185</v>
      </c>
      <c r="C4" s="116"/>
      <c r="D4" s="116"/>
      <c r="E4" s="116"/>
      <c r="F4" s="116"/>
      <c r="G4" s="116"/>
      <c r="H4" s="116"/>
      <c r="I4" s="33"/>
    </row>
    <row r="5" spans="1:14" ht="15.6">
      <c r="B5" s="116" t="s">
        <v>176</v>
      </c>
      <c r="C5" s="116"/>
      <c r="D5" s="116"/>
      <c r="E5" s="116"/>
      <c r="F5" s="116"/>
      <c r="G5" s="116"/>
      <c r="H5" s="116"/>
      <c r="I5" s="33"/>
    </row>
    <row r="6" spans="1:14" ht="13.8" thickBot="1">
      <c r="E6" s="34"/>
      <c r="F6" s="34"/>
      <c r="G6" s="34"/>
      <c r="H6" s="1" t="s">
        <v>112</v>
      </c>
    </row>
    <row r="7" spans="1:14" s="35" customFormat="1" ht="30" customHeight="1">
      <c r="A7" s="124" t="s">
        <v>184</v>
      </c>
      <c r="B7" s="120" t="s">
        <v>113</v>
      </c>
      <c r="C7" s="120" t="s">
        <v>114</v>
      </c>
      <c r="D7" s="120" t="s">
        <v>115</v>
      </c>
      <c r="E7" s="120" t="s">
        <v>116</v>
      </c>
      <c r="F7" s="120" t="s">
        <v>117</v>
      </c>
      <c r="G7" s="120"/>
      <c r="H7" s="122" t="s">
        <v>118</v>
      </c>
      <c r="I7" s="117" t="s">
        <v>119</v>
      </c>
    </row>
    <row r="8" spans="1:14" s="35" customFormat="1" ht="47.25" customHeight="1" thickBot="1">
      <c r="A8" s="125"/>
      <c r="B8" s="121"/>
      <c r="C8" s="121"/>
      <c r="D8" s="121"/>
      <c r="E8" s="121"/>
      <c r="F8" s="79" t="s">
        <v>120</v>
      </c>
      <c r="G8" s="79" t="s">
        <v>121</v>
      </c>
      <c r="H8" s="123"/>
      <c r="I8" s="118"/>
    </row>
    <row r="9" spans="1:14" ht="15" customHeight="1">
      <c r="A9" s="80">
        <v>1</v>
      </c>
      <c r="B9" s="78" t="s">
        <v>122</v>
      </c>
      <c r="C9" s="39">
        <f>[2]даромадлар!CK8</f>
        <v>1683633367</v>
      </c>
      <c r="D9" s="39">
        <f>[2]харажат!B8</f>
        <v>933455423</v>
      </c>
      <c r="E9" s="39">
        <f>+F9+G9</f>
        <v>-750177944</v>
      </c>
      <c r="F9" s="39">
        <f>+[2]даромадлар!CP8+[2]даромадлар!CS8+[2]даромадлар!CV8</f>
        <v>0</v>
      </c>
      <c r="G9" s="39">
        <f>+[2]даромадлар!CR8+[2]даромадлар!CU8</f>
        <v>-750177944</v>
      </c>
      <c r="H9" s="40">
        <f>+[2]даромадлар!CN8</f>
        <v>0</v>
      </c>
      <c r="I9" s="36">
        <f>+'4-илова 2019'!C8</f>
        <v>17579818</v>
      </c>
      <c r="J9" s="37">
        <f t="shared" ref="J9:J26" si="0">+D9-C9-E9-H9</f>
        <v>0</v>
      </c>
      <c r="K9" s="38">
        <f t="shared" ref="K9:K25" si="1">+E9/D9*100</f>
        <v>-80.365695620368143</v>
      </c>
      <c r="L9" s="1">
        <f>+C9/1000</f>
        <v>1683633.3670000001</v>
      </c>
      <c r="M9" s="1">
        <f>+D9/1000</f>
        <v>933455.42299999995</v>
      </c>
      <c r="N9" s="1">
        <f>+E9/1000</f>
        <v>-750177.94400000002</v>
      </c>
    </row>
    <row r="10" spans="1:14" ht="15" customHeight="1">
      <c r="A10" s="80">
        <v>2</v>
      </c>
      <c r="B10" s="78" t="s">
        <v>123</v>
      </c>
      <c r="C10" s="39">
        <f>[2]даромадлар!CK9</f>
        <v>97847799</v>
      </c>
      <c r="D10" s="39">
        <f>[2]даромадлар!CL9</f>
        <v>427093774</v>
      </c>
      <c r="E10" s="39">
        <f t="shared" ref="E10:E25" si="2">+F10+G10</f>
        <v>329245975</v>
      </c>
      <c r="F10" s="39">
        <f>+[2]даромадлар!CP9+[2]даромадлар!CS9+[2]даромадлар!CV9</f>
        <v>245273062</v>
      </c>
      <c r="G10" s="39">
        <f>+[2]даромадлар!CR9+[2]даромадлар!CU9</f>
        <v>83972913</v>
      </c>
      <c r="H10" s="40">
        <f>+[2]даромадлар!CN9</f>
        <v>0</v>
      </c>
      <c r="I10" s="36">
        <f>+'4-илова 2019'!C9</f>
        <v>1935910</v>
      </c>
      <c r="J10" s="37">
        <f t="shared" si="0"/>
        <v>0</v>
      </c>
      <c r="K10" s="38">
        <f t="shared" si="1"/>
        <v>77.089855915342838</v>
      </c>
      <c r="L10" s="1">
        <f t="shared" ref="L10:N26" si="3">+C10/1000</f>
        <v>97847.798999999999</v>
      </c>
      <c r="M10" s="1">
        <f t="shared" si="3"/>
        <v>427093.77399999998</v>
      </c>
      <c r="N10" s="1">
        <f t="shared" si="3"/>
        <v>329245.97499999998</v>
      </c>
    </row>
    <row r="11" spans="1:14" ht="15" customHeight="1">
      <c r="A11" s="80">
        <v>3</v>
      </c>
      <c r="B11" s="78" t="s">
        <v>124</v>
      </c>
      <c r="C11" s="39">
        <f>[2]даромадлар!CK10</f>
        <v>22019797</v>
      </c>
      <c r="D11" s="39">
        <f>[2]даромадлар!CL10</f>
        <v>88531180</v>
      </c>
      <c r="E11" s="39">
        <f t="shared" si="2"/>
        <v>66511383</v>
      </c>
      <c r="F11" s="39">
        <f>+[2]даромадлар!CP10+[2]даромадлар!CS10+[2]даромадлар!CV10</f>
        <v>50730271</v>
      </c>
      <c r="G11" s="39">
        <f>+[2]даромадлар!CR10+[2]даромадлар!CU10</f>
        <v>15781112</v>
      </c>
      <c r="H11" s="40">
        <f>+[2]даромадлар!CN10</f>
        <v>0</v>
      </c>
      <c r="I11" s="36">
        <f>+'4-илова 2019'!C10</f>
        <v>398432</v>
      </c>
      <c r="J11" s="37">
        <f t="shared" si="0"/>
        <v>0</v>
      </c>
      <c r="K11" s="38">
        <f t="shared" si="1"/>
        <v>75.127636387541656</v>
      </c>
      <c r="L11" s="1">
        <f t="shared" si="3"/>
        <v>22019.796999999999</v>
      </c>
      <c r="M11" s="1">
        <f t="shared" si="3"/>
        <v>88531.18</v>
      </c>
      <c r="N11" s="1">
        <f t="shared" si="3"/>
        <v>66511.383000000002</v>
      </c>
    </row>
    <row r="12" spans="1:14" ht="15" customHeight="1">
      <c r="A12" s="80">
        <v>4</v>
      </c>
      <c r="B12" s="78" t="s">
        <v>125</v>
      </c>
      <c r="C12" s="39">
        <f>[2]даромадлар!CK11</f>
        <v>30214789</v>
      </c>
      <c r="D12" s="39">
        <f>[2]даромадлар!CL11</f>
        <v>133831849</v>
      </c>
      <c r="E12" s="39">
        <f t="shared" si="2"/>
        <v>103617060</v>
      </c>
      <c r="F12" s="39">
        <f>+[2]даромадлар!CP11+[2]даромадлар!CS11+[2]даромадлар!CV11</f>
        <v>72596133</v>
      </c>
      <c r="G12" s="39">
        <f>+[2]даромадлар!CR11+[2]даромадлар!CU11</f>
        <v>31020927</v>
      </c>
      <c r="H12" s="40">
        <f>+[2]даромадлар!CN11</f>
        <v>0</v>
      </c>
      <c r="I12" s="36">
        <f>+'4-илова 2019'!C11</f>
        <v>513538</v>
      </c>
      <c r="J12" s="37">
        <f t="shared" si="0"/>
        <v>0</v>
      </c>
      <c r="K12" s="38">
        <f t="shared" si="1"/>
        <v>77.423319467102331</v>
      </c>
      <c r="L12" s="1">
        <f t="shared" si="3"/>
        <v>30214.789000000001</v>
      </c>
      <c r="M12" s="1">
        <f t="shared" si="3"/>
        <v>133831.84899999999</v>
      </c>
      <c r="N12" s="1">
        <f t="shared" si="3"/>
        <v>103617.06</v>
      </c>
    </row>
    <row r="13" spans="1:14" ht="15" customHeight="1">
      <c r="A13" s="80">
        <v>5</v>
      </c>
      <c r="B13" s="78" t="s">
        <v>126</v>
      </c>
      <c r="C13" s="39">
        <f>[2]даромадлар!CK12</f>
        <v>32505891</v>
      </c>
      <c r="D13" s="39">
        <f>[2]даромадлар!CL12</f>
        <v>160056529</v>
      </c>
      <c r="E13" s="39">
        <f t="shared" si="2"/>
        <v>127550638</v>
      </c>
      <c r="F13" s="39">
        <f>+[2]даромадлар!CP12+[2]даромадлар!CS12+[2]даромадлар!CV12</f>
        <v>87592707</v>
      </c>
      <c r="G13" s="39">
        <f>+[2]даромадлар!CR12+[2]даромадлар!CU12</f>
        <v>39957931</v>
      </c>
      <c r="H13" s="40">
        <f>+[2]даромадлар!CN12</f>
        <v>0</v>
      </c>
      <c r="I13" s="36">
        <f>+'4-илова 2019'!C12</f>
        <v>651473</v>
      </c>
      <c r="J13" s="37">
        <f t="shared" si="0"/>
        <v>0</v>
      </c>
      <c r="K13" s="38">
        <f t="shared" si="1"/>
        <v>79.690993423954609</v>
      </c>
      <c r="L13" s="1">
        <f t="shared" si="3"/>
        <v>32505.891</v>
      </c>
      <c r="M13" s="1">
        <f t="shared" si="3"/>
        <v>160056.52900000001</v>
      </c>
      <c r="N13" s="1">
        <f t="shared" si="3"/>
        <v>127550.63800000001</v>
      </c>
    </row>
    <row r="14" spans="1:14" ht="15" customHeight="1">
      <c r="A14" s="80">
        <v>6</v>
      </c>
      <c r="B14" s="78" t="s">
        <v>127</v>
      </c>
      <c r="C14" s="39">
        <f>[2]даромадлар!CK13</f>
        <v>26580353</v>
      </c>
      <c r="D14" s="39">
        <f>[2]даромадлар!CL13</f>
        <v>131947156</v>
      </c>
      <c r="E14" s="39">
        <f t="shared" si="2"/>
        <v>105366803</v>
      </c>
      <c r="F14" s="39">
        <f>+[2]даромадлар!CP13+[2]даромадлар!CS13+[2]даромадлар!CV13</f>
        <v>74186149</v>
      </c>
      <c r="G14" s="39">
        <f>+[2]даромадлар!CR13+[2]даромадлар!CU13</f>
        <v>31180654</v>
      </c>
      <c r="H14" s="40">
        <f>+[2]даромадлар!CN13</f>
        <v>0</v>
      </c>
      <c r="I14" s="36">
        <f>+'4-илова 2019'!C13</f>
        <v>551062</v>
      </c>
      <c r="J14" s="37">
        <f t="shared" si="0"/>
        <v>0</v>
      </c>
      <c r="K14" s="38">
        <f t="shared" si="1"/>
        <v>79.855304346233879</v>
      </c>
      <c r="L14" s="1">
        <f t="shared" si="3"/>
        <v>26580.352999999999</v>
      </c>
      <c r="M14" s="1">
        <f t="shared" si="3"/>
        <v>131947.15599999999</v>
      </c>
      <c r="N14" s="1">
        <f t="shared" si="3"/>
        <v>105366.803</v>
      </c>
    </row>
    <row r="15" spans="1:14" ht="15" customHeight="1">
      <c r="A15" s="80">
        <v>7</v>
      </c>
      <c r="B15" s="78" t="s">
        <v>128</v>
      </c>
      <c r="C15" s="39">
        <f>[2]даромадлар!CK14</f>
        <v>33021073</v>
      </c>
      <c r="D15" s="39">
        <f>[2]даромадлар!CL14</f>
        <v>197876537</v>
      </c>
      <c r="E15" s="39">
        <f t="shared" si="2"/>
        <v>164855464</v>
      </c>
      <c r="F15" s="39">
        <f>+[2]даромадлар!CP14+[2]даромадлар!CS14+[2]даромадлар!CV14</f>
        <v>113372076</v>
      </c>
      <c r="G15" s="39">
        <f>+[2]даромадлар!CR14+[2]даромадлар!CU14</f>
        <v>51483388</v>
      </c>
      <c r="H15" s="40">
        <f>+[2]даромадлар!CN14</f>
        <v>0</v>
      </c>
      <c r="I15" s="36">
        <f>+'4-илова 2019'!C14</f>
        <v>685853</v>
      </c>
      <c r="J15" s="37">
        <f t="shared" si="0"/>
        <v>0</v>
      </c>
      <c r="K15" s="38">
        <f t="shared" si="1"/>
        <v>83.312284770781091</v>
      </c>
      <c r="L15" s="1">
        <f t="shared" si="3"/>
        <v>33021.072999999997</v>
      </c>
      <c r="M15" s="1">
        <f t="shared" si="3"/>
        <v>197876.53700000001</v>
      </c>
      <c r="N15" s="1">
        <f t="shared" si="3"/>
        <v>164855.46400000001</v>
      </c>
    </row>
    <row r="16" spans="1:14" ht="15" customHeight="1">
      <c r="A16" s="80">
        <v>8</v>
      </c>
      <c r="B16" s="78" t="s">
        <v>129</v>
      </c>
      <c r="C16" s="39">
        <f>[2]даромадлар!CK15</f>
        <v>36440273</v>
      </c>
      <c r="D16" s="39">
        <f>[2]даромадлар!CL15</f>
        <v>211386617</v>
      </c>
      <c r="E16" s="39">
        <f t="shared" si="2"/>
        <v>174946344</v>
      </c>
      <c r="F16" s="39">
        <f>+[2]даромадлар!CP15+[2]даромадлар!CS15+[2]даромадлар!CV15</f>
        <v>120792533</v>
      </c>
      <c r="G16" s="39">
        <f>+[2]даромадлар!CR15+[2]даромадлар!CU15</f>
        <v>54153811</v>
      </c>
      <c r="H16" s="40">
        <f>+[2]даромадлар!CN15</f>
        <v>0</v>
      </c>
      <c r="I16" s="36">
        <f>+'4-илова 2019'!C15</f>
        <v>710553</v>
      </c>
      <c r="J16" s="37">
        <f t="shared" si="0"/>
        <v>0</v>
      </c>
      <c r="K16" s="38">
        <f t="shared" si="1"/>
        <v>82.761315017402453</v>
      </c>
      <c r="L16" s="1">
        <f t="shared" si="3"/>
        <v>36440.273000000001</v>
      </c>
      <c r="M16" s="1">
        <f t="shared" si="3"/>
        <v>211386.617</v>
      </c>
      <c r="N16" s="1">
        <f t="shared" si="3"/>
        <v>174946.34400000001</v>
      </c>
    </row>
    <row r="17" spans="1:14" ht="15" customHeight="1">
      <c r="A17" s="80">
        <v>9</v>
      </c>
      <c r="B17" s="78" t="s">
        <v>130</v>
      </c>
      <c r="C17" s="39">
        <f>[2]даромадлар!CK16</f>
        <v>23661476</v>
      </c>
      <c r="D17" s="39">
        <f>[2]даромадлар!CL16</f>
        <v>142484041</v>
      </c>
      <c r="E17" s="39">
        <f t="shared" si="2"/>
        <v>118822565</v>
      </c>
      <c r="F17" s="39">
        <f>+[2]даромадлар!CP16+[2]даромадлар!CS16+[2]даромадлар!CV16</f>
        <v>81042026</v>
      </c>
      <c r="G17" s="39">
        <f>+[2]даромадлар!CR16+[2]даромадлар!CU16</f>
        <v>37780539</v>
      </c>
      <c r="H17" s="40">
        <f>+[2]даромадлар!CN16</f>
        <v>0</v>
      </c>
      <c r="I17" s="36">
        <f>+'4-илова 2019'!C16</f>
        <v>448642</v>
      </c>
      <c r="J17" s="37">
        <f t="shared" si="0"/>
        <v>0</v>
      </c>
      <c r="K17" s="38">
        <f t="shared" si="1"/>
        <v>83.393595637844101</v>
      </c>
      <c r="L17" s="1">
        <f t="shared" si="3"/>
        <v>23661.475999999999</v>
      </c>
      <c r="M17" s="1">
        <f t="shared" si="3"/>
        <v>142484.041</v>
      </c>
      <c r="N17" s="1">
        <f t="shared" si="3"/>
        <v>118822.565</v>
      </c>
    </row>
    <row r="18" spans="1:14" ht="15" customHeight="1">
      <c r="A18" s="80">
        <v>10</v>
      </c>
      <c r="B18" s="78" t="s">
        <v>131</v>
      </c>
      <c r="C18" s="39">
        <f>[2]даромадлар!CK17</f>
        <v>31314880</v>
      </c>
      <c r="D18" s="39">
        <f>[2]даромадлар!CL17</f>
        <v>168421135</v>
      </c>
      <c r="E18" s="39">
        <f t="shared" si="2"/>
        <v>137106255</v>
      </c>
      <c r="F18" s="39">
        <f>+[2]даромадлар!CP17+[2]даромадлар!CS17+[2]даромадлар!CV17</f>
        <v>96058421</v>
      </c>
      <c r="G18" s="39">
        <f>+[2]даромадлар!CR17+[2]даромадлар!CU17</f>
        <v>41047834</v>
      </c>
      <c r="H18" s="40">
        <f>+[2]даромадлар!CN17</f>
        <v>0</v>
      </c>
      <c r="I18" s="36">
        <f>+'4-илова 2019'!C17</f>
        <v>617932</v>
      </c>
      <c r="J18" s="37">
        <f t="shared" si="0"/>
        <v>0</v>
      </c>
      <c r="K18" s="38">
        <f t="shared" si="1"/>
        <v>81.406799093237311</v>
      </c>
      <c r="L18" s="1">
        <f t="shared" si="3"/>
        <v>31314.880000000001</v>
      </c>
      <c r="M18" s="1">
        <f t="shared" si="3"/>
        <v>168421.13500000001</v>
      </c>
      <c r="N18" s="1">
        <f t="shared" si="3"/>
        <v>137106.255</v>
      </c>
    </row>
    <row r="19" spans="1:14" ht="15" customHeight="1">
      <c r="A19" s="80">
        <v>11</v>
      </c>
      <c r="B19" s="78" t="s">
        <v>132</v>
      </c>
      <c r="C19" s="39">
        <f>[2]даромадлар!CK18</f>
        <v>38732105</v>
      </c>
      <c r="D19" s="39">
        <f>[2]даромадлар!CL18</f>
        <v>226374485</v>
      </c>
      <c r="E19" s="39">
        <f t="shared" si="2"/>
        <v>187642380</v>
      </c>
      <c r="F19" s="39">
        <f>+[2]даромадлар!CP18+[2]даромадлар!CS18+[2]даромадлар!CV18</f>
        <v>129526065</v>
      </c>
      <c r="G19" s="39">
        <f>+[2]даромадлар!CR18+[2]даромадлар!CU18</f>
        <v>58116315</v>
      </c>
      <c r="H19" s="40">
        <f>+[2]даромадлар!CN18</f>
        <v>0</v>
      </c>
      <c r="I19" s="36">
        <f>+'4-илова 2019'!C18</f>
        <v>774835</v>
      </c>
      <c r="J19" s="37">
        <f t="shared" si="0"/>
        <v>0</v>
      </c>
      <c r="K19" s="38">
        <f t="shared" si="1"/>
        <v>82.89025152282511</v>
      </c>
      <c r="L19" s="1">
        <f t="shared" si="3"/>
        <v>38732.105000000003</v>
      </c>
      <c r="M19" s="1">
        <f t="shared" si="3"/>
        <v>226374.48499999999</v>
      </c>
      <c r="N19" s="1">
        <f t="shared" si="3"/>
        <v>187642.38</v>
      </c>
    </row>
    <row r="20" spans="1:14" ht="15" customHeight="1">
      <c r="A20" s="80">
        <v>12</v>
      </c>
      <c r="B20" s="78" t="s">
        <v>133</v>
      </c>
      <c r="C20" s="39">
        <f>[2]даромадлар!CK19</f>
        <v>48263737</v>
      </c>
      <c r="D20" s="39">
        <f>[2]даромадлар!CL19</f>
        <v>280121983</v>
      </c>
      <c r="E20" s="39">
        <f t="shared" si="2"/>
        <v>231858246</v>
      </c>
      <c r="F20" s="39">
        <f>+[2]даромадлар!CP19+[2]даромадлар!CS19+[2]даромадлар!CV19</f>
        <v>159606370</v>
      </c>
      <c r="G20" s="39">
        <f>+[2]даромадлар!CR19+[2]даромадлар!CU19</f>
        <v>72251876</v>
      </c>
      <c r="H20" s="40">
        <f>+[2]даромадлар!CN19</f>
        <v>0</v>
      </c>
      <c r="I20" s="36">
        <f>+'4-илова 2019'!C19</f>
        <v>935838</v>
      </c>
      <c r="J20" s="37">
        <f t="shared" si="0"/>
        <v>0</v>
      </c>
      <c r="K20" s="38">
        <f t="shared" si="1"/>
        <v>82.770457183290759</v>
      </c>
      <c r="L20" s="1">
        <f t="shared" si="3"/>
        <v>48263.737000000001</v>
      </c>
      <c r="M20" s="1">
        <f t="shared" si="3"/>
        <v>280121.98300000001</v>
      </c>
      <c r="N20" s="1">
        <f t="shared" si="3"/>
        <v>231858.24600000001</v>
      </c>
    </row>
    <row r="21" spans="1:14" ht="15" customHeight="1">
      <c r="A21" s="80">
        <v>13</v>
      </c>
      <c r="B21" s="78" t="s">
        <v>134</v>
      </c>
      <c r="C21" s="39">
        <f>[2]даромадлар!CK20</f>
        <v>28648049</v>
      </c>
      <c r="D21" s="39">
        <f>[2]даромадлар!CL20</f>
        <v>130168437</v>
      </c>
      <c r="E21" s="39">
        <f t="shared" si="2"/>
        <v>101520388</v>
      </c>
      <c r="F21" s="39">
        <f>+[2]даромадлар!CP20+[2]даромадлар!CS20+[2]даромадлар!CV20</f>
        <v>72201179</v>
      </c>
      <c r="G21" s="39">
        <f>+[2]даромадлар!CR20+[2]даромадлар!CU20</f>
        <v>29319209</v>
      </c>
      <c r="H21" s="40">
        <f>+[2]даромадлар!CN20</f>
        <v>0</v>
      </c>
      <c r="I21" s="36">
        <f>+'4-илова 2019'!C20</f>
        <v>566374</v>
      </c>
      <c r="J21" s="37">
        <f t="shared" si="0"/>
        <v>0</v>
      </c>
      <c r="K21" s="38">
        <f t="shared" si="1"/>
        <v>77.991554895907683</v>
      </c>
      <c r="L21" s="1">
        <f t="shared" si="3"/>
        <v>28648.048999999999</v>
      </c>
      <c r="M21" s="1">
        <f t="shared" si="3"/>
        <v>130168.43700000001</v>
      </c>
      <c r="N21" s="1">
        <f t="shared" si="3"/>
        <v>101520.38800000001</v>
      </c>
    </row>
    <row r="22" spans="1:14" ht="15" customHeight="1">
      <c r="A22" s="80">
        <v>14</v>
      </c>
      <c r="B22" s="78" t="s">
        <v>135</v>
      </c>
      <c r="C22" s="39">
        <f>[2]даромадлар!CK21</f>
        <v>33959880</v>
      </c>
      <c r="D22" s="39">
        <f>[2]даромадлар!CL21</f>
        <v>164786934</v>
      </c>
      <c r="E22" s="39">
        <f t="shared" si="2"/>
        <v>130827054</v>
      </c>
      <c r="F22" s="39">
        <f>+[2]даромадлар!CP21+[2]даромадлар!CS21+[2]даромадлар!CV21</f>
        <v>93938589</v>
      </c>
      <c r="G22" s="39">
        <f>+[2]даромадлар!CR21+[2]даромадлар!CU21</f>
        <v>36888465</v>
      </c>
      <c r="H22" s="40">
        <f>+[2]даромадлар!CN21</f>
        <v>0</v>
      </c>
      <c r="I22" s="36">
        <f>+'4-илова 2019'!C21</f>
        <v>660971</v>
      </c>
      <c r="J22" s="37">
        <f t="shared" si="0"/>
        <v>0</v>
      </c>
      <c r="K22" s="38">
        <f t="shared" si="1"/>
        <v>79.391642786435966</v>
      </c>
      <c r="L22" s="1">
        <f t="shared" si="3"/>
        <v>33959.879999999997</v>
      </c>
      <c r="M22" s="1">
        <f t="shared" si="3"/>
        <v>164786.93400000001</v>
      </c>
      <c r="N22" s="1">
        <f t="shared" si="3"/>
        <v>130827.054</v>
      </c>
    </row>
    <row r="23" spans="1:14" ht="15" customHeight="1">
      <c r="A23" s="80">
        <v>15</v>
      </c>
      <c r="B23" s="78" t="s">
        <v>136</v>
      </c>
      <c r="C23" s="39">
        <f>[2]даромадлар!CK22</f>
        <v>21276912</v>
      </c>
      <c r="D23" s="39">
        <f>[2]даромадлар!CL22</f>
        <v>140394288</v>
      </c>
      <c r="E23" s="39">
        <f t="shared" si="2"/>
        <v>119117376</v>
      </c>
      <c r="F23" s="39">
        <f>+[2]даромадлар!CP22+[2]даромадлар!CS22+[2]даромадлар!CV22</f>
        <v>81033186</v>
      </c>
      <c r="G23" s="39">
        <f>+[2]даромадлар!CR22+[2]даромадлар!CU22</f>
        <v>38084190</v>
      </c>
      <c r="H23" s="40">
        <f>+[2]даромадлар!CN22</f>
        <v>0</v>
      </c>
      <c r="I23" s="36">
        <f>+'4-илова 2019'!C22</f>
        <v>474470</v>
      </c>
      <c r="J23" s="37">
        <f t="shared" si="0"/>
        <v>0</v>
      </c>
      <c r="K23" s="38">
        <f t="shared" si="1"/>
        <v>84.844887706542593</v>
      </c>
      <c r="L23" s="1">
        <f t="shared" si="3"/>
        <v>21276.912</v>
      </c>
      <c r="M23" s="1">
        <f t="shared" si="3"/>
        <v>140394.288</v>
      </c>
      <c r="N23" s="1">
        <f t="shared" si="3"/>
        <v>119117.376</v>
      </c>
    </row>
    <row r="24" spans="1:14" ht="15" customHeight="1">
      <c r="A24" s="80">
        <v>16</v>
      </c>
      <c r="B24" s="78" t="s">
        <v>137</v>
      </c>
      <c r="C24" s="39">
        <f>[2]даромадлар!CK23</f>
        <v>52663957</v>
      </c>
      <c r="D24" s="39">
        <f>[2]даромадлар!CL23</f>
        <v>343024506</v>
      </c>
      <c r="E24" s="39">
        <f t="shared" si="2"/>
        <v>290360549</v>
      </c>
      <c r="F24" s="39">
        <f>+[2]даромадлар!CP23+[2]даромадлар!CS23+[2]даромадлар!CV23</f>
        <v>197968258</v>
      </c>
      <c r="G24" s="39">
        <f>+[2]даромадлар!CR23+[2]даромадлар!CU23</f>
        <v>92392291</v>
      </c>
      <c r="H24" s="40">
        <f>+[2]даромадлар!CN23</f>
        <v>0</v>
      </c>
      <c r="I24" s="36">
        <f>+'4-илова 2019'!C23</f>
        <v>860437</v>
      </c>
      <c r="J24" s="37">
        <f t="shared" si="0"/>
        <v>0</v>
      </c>
      <c r="K24" s="38">
        <f t="shared" si="1"/>
        <v>84.647173575406299</v>
      </c>
      <c r="L24" s="1">
        <f t="shared" si="3"/>
        <v>52663.957000000002</v>
      </c>
      <c r="M24" s="1">
        <f t="shared" si="3"/>
        <v>343024.50599999999</v>
      </c>
      <c r="N24" s="1">
        <f t="shared" si="3"/>
        <v>290360.549</v>
      </c>
    </row>
    <row r="25" spans="1:14" ht="15" customHeight="1">
      <c r="A25" s="80">
        <v>17</v>
      </c>
      <c r="B25" s="78" t="s">
        <v>138</v>
      </c>
      <c r="C25" s="39">
        <f>[2]даромадлар!CK24</f>
        <v>30074832</v>
      </c>
      <c r="D25" s="39">
        <f>[2]даромадлар!CL24</f>
        <v>151839740</v>
      </c>
      <c r="E25" s="39">
        <f t="shared" si="2"/>
        <v>121764908</v>
      </c>
      <c r="F25" s="39">
        <f>+[2]даромадлар!CP24+[2]даромадлар!CS24+[2]даромадлар!CV24</f>
        <v>85018419</v>
      </c>
      <c r="G25" s="39">
        <f>+[2]даромадлар!CR24+[2]даромадлар!CU24</f>
        <v>36746489</v>
      </c>
      <c r="H25" s="40">
        <f>+[2]даромадлар!CN24</f>
        <v>0</v>
      </c>
      <c r="I25" s="36">
        <f>+'4-илова 2019'!C24</f>
        <v>549862</v>
      </c>
      <c r="J25" s="37">
        <f t="shared" si="0"/>
        <v>0</v>
      </c>
      <c r="K25" s="38">
        <f t="shared" si="1"/>
        <v>80.193043007054683</v>
      </c>
      <c r="L25" s="1">
        <f t="shared" si="3"/>
        <v>30074.831999999999</v>
      </c>
      <c r="M25" s="1">
        <f t="shared" si="3"/>
        <v>151839.74</v>
      </c>
      <c r="N25" s="1">
        <f t="shared" si="3"/>
        <v>121764.908</v>
      </c>
    </row>
    <row r="26" spans="1:14" ht="26.25" customHeight="1" thickBot="1">
      <c r="A26" s="126" t="s">
        <v>139</v>
      </c>
      <c r="B26" s="127"/>
      <c r="C26" s="81">
        <f t="shared" ref="C26:I26" si="4">SUM(C9:C25)</f>
        <v>2270859170</v>
      </c>
      <c r="D26" s="81">
        <f t="shared" si="4"/>
        <v>4031794614</v>
      </c>
      <c r="E26" s="81">
        <f t="shared" si="4"/>
        <v>1760935444</v>
      </c>
      <c r="F26" s="81">
        <f t="shared" si="4"/>
        <v>1760935444</v>
      </c>
      <c r="G26" s="81">
        <f t="shared" si="4"/>
        <v>0</v>
      </c>
      <c r="H26" s="82">
        <f t="shared" si="4"/>
        <v>0</v>
      </c>
      <c r="I26" s="42">
        <f t="shared" si="4"/>
        <v>28916000</v>
      </c>
      <c r="J26" s="37">
        <f t="shared" si="0"/>
        <v>0</v>
      </c>
      <c r="K26" s="38">
        <f>+E26/D26*100</f>
        <v>43.676218969223513</v>
      </c>
      <c r="L26" s="1">
        <f t="shared" si="3"/>
        <v>2270859.17</v>
      </c>
      <c r="M26" s="1">
        <f t="shared" si="3"/>
        <v>4031794.6140000001</v>
      </c>
      <c r="N26" s="1">
        <f t="shared" si="3"/>
        <v>1760935.4439999999</v>
      </c>
    </row>
    <row r="27" spans="1:14" ht="39" customHeight="1">
      <c r="C27" s="38"/>
      <c r="D27" s="43"/>
      <c r="E27" s="43"/>
      <c r="F27" s="43"/>
      <c r="G27" s="43"/>
    </row>
    <row r="28" spans="1:14" ht="33" customHeight="1">
      <c r="B28" s="119" t="s">
        <v>180</v>
      </c>
      <c r="C28" s="119"/>
      <c r="D28" s="119"/>
      <c r="E28" s="119"/>
      <c r="F28" s="22"/>
      <c r="G28" s="116" t="s">
        <v>182</v>
      </c>
      <c r="H28" s="116"/>
    </row>
    <row r="29" spans="1:14" ht="15.6">
      <c r="B29" s="2"/>
      <c r="C29" s="2"/>
      <c r="D29" s="2"/>
      <c r="F29" s="44"/>
      <c r="G29" s="44"/>
    </row>
    <row r="30" spans="1:14" ht="37.799999999999997" customHeight="1">
      <c r="B30" s="119" t="s">
        <v>181</v>
      </c>
      <c r="C30" s="119"/>
      <c r="D30" s="119"/>
      <c r="E30" s="119"/>
      <c r="F30" s="2"/>
      <c r="G30" s="116" t="s">
        <v>183</v>
      </c>
      <c r="H30" s="116"/>
    </row>
    <row r="31" spans="1:14" ht="15.6">
      <c r="B31" s="2"/>
    </row>
  </sheetData>
  <mergeCells count="17">
    <mergeCell ref="G28:H28"/>
    <mergeCell ref="G30:H30"/>
    <mergeCell ref="A7:A8"/>
    <mergeCell ref="B28:E28"/>
    <mergeCell ref="B30:E30"/>
    <mergeCell ref="A26:B26"/>
    <mergeCell ref="G2:H2"/>
    <mergeCell ref="G1:H1"/>
    <mergeCell ref="I7:I8"/>
    <mergeCell ref="B4:H4"/>
    <mergeCell ref="B5:H5"/>
    <mergeCell ref="B7:B8"/>
    <mergeCell ref="C7:C8"/>
    <mergeCell ref="D7:D8"/>
    <mergeCell ref="E7:E8"/>
    <mergeCell ref="F7:G7"/>
    <mergeCell ref="H7:H8"/>
  </mergeCells>
  <printOptions horizontalCentered="1"/>
  <pageMargins left="7.874015748031496E-2" right="7.874015748031496E-2" top="0.59055118110236227" bottom="7.874015748031496E-2" header="7.874015748031496E-2" footer="7.874015748031496E-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0"/>
  <sheetViews>
    <sheetView tabSelected="1" view="pageBreakPreview" zoomScaleSheetLayoutView="100" workbookViewId="0">
      <selection activeCell="C3" sqref="C3:D3"/>
    </sheetView>
  </sheetViews>
  <sheetFormatPr defaultColWidth="9.109375" defaultRowHeight="15"/>
  <cols>
    <col min="1" max="1" width="22.88671875" style="45" customWidth="1"/>
    <col min="2" max="2" width="17.44140625" style="45" customWidth="1"/>
    <col min="3" max="3" width="34.88671875" style="45" customWidth="1"/>
    <col min="4" max="7" width="9.109375" style="45"/>
    <col min="8" max="8" width="17" style="45" customWidth="1"/>
    <col min="9" max="9" width="16.6640625" style="45" customWidth="1"/>
    <col min="10" max="10" width="9.109375" style="45"/>
    <col min="11" max="12" width="19.33203125" style="45" customWidth="1"/>
    <col min="13" max="13" width="18.33203125" style="45" customWidth="1"/>
    <col min="14" max="14" width="13" style="45" bestFit="1" customWidth="1"/>
    <col min="15" max="15" width="16.109375" style="45" customWidth="1"/>
    <col min="16" max="16" width="13.44140625" style="45" bestFit="1" customWidth="1"/>
    <col min="17" max="17" width="14.33203125" style="45" bestFit="1" customWidth="1"/>
    <col min="18" max="16384" width="9.109375" style="45"/>
  </cols>
  <sheetData>
    <row r="1" spans="1:17" ht="27.6">
      <c r="B1" s="8"/>
      <c r="C1" s="72" t="s">
        <v>188</v>
      </c>
    </row>
    <row r="2" spans="1:17" ht="27.6">
      <c r="B2" s="71" t="s">
        <v>176</v>
      </c>
      <c r="C2" s="72" t="s">
        <v>177</v>
      </c>
    </row>
    <row r="4" spans="1:17" ht="64.5" customHeight="1">
      <c r="A4" s="119" t="s">
        <v>140</v>
      </c>
      <c r="B4" s="119"/>
      <c r="C4" s="119"/>
      <c r="D4" s="33"/>
    </row>
    <row r="5" spans="1:17" ht="15.6">
      <c r="A5" s="33"/>
      <c r="B5" s="33"/>
      <c r="C5" s="33"/>
    </row>
    <row r="6" spans="1:17" ht="15.6" thickBot="1">
      <c r="C6" s="46" t="s">
        <v>141</v>
      </c>
    </row>
    <row r="7" spans="1:17" ht="48.75" customHeight="1" thickBot="1">
      <c r="A7" s="133" t="s">
        <v>142</v>
      </c>
      <c r="B7" s="134"/>
      <c r="C7" s="47" t="s">
        <v>143</v>
      </c>
      <c r="H7" s="45" t="s">
        <v>144</v>
      </c>
      <c r="I7" s="45" t="s">
        <v>145</v>
      </c>
      <c r="K7" s="45" t="s">
        <v>146</v>
      </c>
    </row>
    <row r="8" spans="1:17" ht="20.399999999999999" customHeight="1">
      <c r="A8" s="135" t="s">
        <v>122</v>
      </c>
      <c r="B8" s="136"/>
      <c r="C8" s="48">
        <f>+'[2]харажат гурухлар'!C656</f>
        <v>11222290</v>
      </c>
      <c r="H8" s="45">
        <v>6089989</v>
      </c>
      <c r="I8" s="45">
        <v>2256000</v>
      </c>
      <c r="J8" s="45">
        <f t="shared" ref="J8:J24" si="0">+C8/I8*100</f>
        <v>497.44193262411346</v>
      </c>
      <c r="K8" s="49">
        <v>2108300</v>
      </c>
      <c r="L8" s="49">
        <v>107.00031990554299</v>
      </c>
      <c r="M8" s="49">
        <f>ROUND((K8*L8/100),)+112</f>
        <v>2256000</v>
      </c>
      <c r="N8" s="49">
        <f>+M8-K8</f>
        <v>147700</v>
      </c>
      <c r="O8" s="45">
        <f>+C8*1000</f>
        <v>11222290000</v>
      </c>
      <c r="P8" s="49">
        <f>+C8-I8</f>
        <v>8966290</v>
      </c>
      <c r="Q8" s="45">
        <f>+P8*1000</f>
        <v>8966290000</v>
      </c>
    </row>
    <row r="9" spans="1:17" ht="20.399999999999999" customHeight="1">
      <c r="A9" s="128" t="s">
        <v>123</v>
      </c>
      <c r="B9" s="129"/>
      <c r="C9" s="50">
        <f>+'[2]харажат гурухлар'!C657</f>
        <v>4228651</v>
      </c>
      <c r="D9" s="2"/>
      <c r="H9" s="45">
        <v>2637581</v>
      </c>
      <c r="I9" s="45">
        <v>1262900</v>
      </c>
      <c r="J9" s="45">
        <f t="shared" si="0"/>
        <v>334.83656663235411</v>
      </c>
      <c r="K9" s="49">
        <v>1180280</v>
      </c>
      <c r="L9" s="49">
        <v>107.00029705543797</v>
      </c>
      <c r="M9" s="49">
        <f>ROUND((K9*L9/100),)-3</f>
        <v>1262900</v>
      </c>
      <c r="N9" s="49">
        <f t="shared" ref="N9:N26" si="1">+M9-K9</f>
        <v>82620</v>
      </c>
      <c r="O9" s="45">
        <f t="shared" ref="O9:O26" si="2">+C9*1000</f>
        <v>4228651000</v>
      </c>
      <c r="P9" s="49">
        <f t="shared" ref="P9:P26" si="3">+C9-I9</f>
        <v>2965751</v>
      </c>
      <c r="Q9" s="45">
        <f t="shared" ref="Q9:Q26" si="4">+P9*1000</f>
        <v>2965751000</v>
      </c>
    </row>
    <row r="10" spans="1:17" ht="20.399999999999999" customHeight="1">
      <c r="A10" s="128" t="s">
        <v>124</v>
      </c>
      <c r="B10" s="129"/>
      <c r="C10" s="50">
        <f>+'[2]харажат гурухлар'!C658</f>
        <v>876546</v>
      </c>
      <c r="H10" s="45">
        <v>622465</v>
      </c>
      <c r="I10" s="45">
        <v>287400</v>
      </c>
      <c r="J10" s="45">
        <f t="shared" si="0"/>
        <v>304.9916492693111</v>
      </c>
      <c r="K10" s="49">
        <v>268580</v>
      </c>
      <c r="L10" s="49">
        <v>107.00029705543797</v>
      </c>
      <c r="M10" s="49">
        <f>ROUND((K10*L10/100),)+19</f>
        <v>287400</v>
      </c>
      <c r="N10" s="49">
        <f t="shared" si="1"/>
        <v>18820</v>
      </c>
      <c r="O10" s="45">
        <f t="shared" si="2"/>
        <v>876546000</v>
      </c>
      <c r="P10" s="49">
        <f t="shared" si="3"/>
        <v>589146</v>
      </c>
      <c r="Q10" s="45">
        <f t="shared" si="4"/>
        <v>589146000</v>
      </c>
    </row>
    <row r="11" spans="1:17" ht="20.399999999999999" customHeight="1">
      <c r="A11" s="128" t="s">
        <v>125</v>
      </c>
      <c r="B11" s="129"/>
      <c r="C11" s="50">
        <f>+'[2]харажат гурухлар'!C659</f>
        <v>1325068</v>
      </c>
      <c r="H11" s="45">
        <v>612412</v>
      </c>
      <c r="I11" s="45">
        <v>374400</v>
      </c>
      <c r="J11" s="45">
        <f t="shared" si="0"/>
        <v>353.91773504273505</v>
      </c>
      <c r="K11" s="49">
        <v>349935</v>
      </c>
      <c r="L11" s="49">
        <v>107.00029705543797</v>
      </c>
      <c r="M11" s="49">
        <f>ROUND((K11*L11/100),)-31</f>
        <v>374400</v>
      </c>
      <c r="N11" s="49">
        <f t="shared" si="1"/>
        <v>24465</v>
      </c>
      <c r="O11" s="45">
        <f t="shared" si="2"/>
        <v>1325068000</v>
      </c>
      <c r="P11" s="49">
        <f t="shared" si="3"/>
        <v>950668</v>
      </c>
      <c r="Q11" s="45">
        <f t="shared" si="4"/>
        <v>950668000</v>
      </c>
    </row>
    <row r="12" spans="1:17" ht="20.399999999999999" customHeight="1">
      <c r="A12" s="128" t="s">
        <v>126</v>
      </c>
      <c r="B12" s="129"/>
      <c r="C12" s="50">
        <f>+'[2]харажат гурухлар'!C660</f>
        <v>1584718</v>
      </c>
      <c r="H12" s="45">
        <v>683067</v>
      </c>
      <c r="I12" s="45">
        <v>441500</v>
      </c>
      <c r="J12" s="45">
        <f t="shared" si="0"/>
        <v>358.93952434881089</v>
      </c>
      <c r="K12" s="49">
        <v>412600</v>
      </c>
      <c r="L12" s="49">
        <v>107.00029705543797</v>
      </c>
      <c r="M12" s="49">
        <f>ROUND((K12*L12/100),)+17</f>
        <v>441500</v>
      </c>
      <c r="N12" s="49">
        <f t="shared" si="1"/>
        <v>28900</v>
      </c>
      <c r="O12" s="45">
        <f t="shared" si="2"/>
        <v>1584718000</v>
      </c>
      <c r="P12" s="49">
        <f t="shared" si="3"/>
        <v>1143218</v>
      </c>
      <c r="Q12" s="45">
        <f t="shared" si="4"/>
        <v>1143218000</v>
      </c>
    </row>
    <row r="13" spans="1:17" ht="20.399999999999999" customHeight="1">
      <c r="A13" s="128" t="s">
        <v>127</v>
      </c>
      <c r="B13" s="129"/>
      <c r="C13" s="50">
        <f>+'[2]харажат гурухлар'!C661</f>
        <v>1306407</v>
      </c>
      <c r="H13" s="45">
        <v>574668</v>
      </c>
      <c r="I13" s="45">
        <v>388400</v>
      </c>
      <c r="J13" s="45">
        <f t="shared" si="0"/>
        <v>336.35607621009268</v>
      </c>
      <c r="K13" s="49">
        <v>362945</v>
      </c>
      <c r="L13" s="49">
        <v>107.00029705543797</v>
      </c>
      <c r="M13" s="49">
        <f>ROUND((K13*L13/100),)+48</f>
        <v>388400</v>
      </c>
      <c r="N13" s="49">
        <f t="shared" si="1"/>
        <v>25455</v>
      </c>
      <c r="O13" s="45">
        <f t="shared" si="2"/>
        <v>1306407000</v>
      </c>
      <c r="P13" s="49">
        <f t="shared" si="3"/>
        <v>918007</v>
      </c>
      <c r="Q13" s="45">
        <f t="shared" si="4"/>
        <v>918007000</v>
      </c>
    </row>
    <row r="14" spans="1:17" ht="20.399999999999999" customHeight="1">
      <c r="A14" s="128" t="s">
        <v>128</v>
      </c>
      <c r="B14" s="129"/>
      <c r="C14" s="50">
        <f>+'[2]харажат гурухлар'!C662</f>
        <v>1959174</v>
      </c>
      <c r="H14" s="45">
        <v>845229</v>
      </c>
      <c r="I14" s="45">
        <v>581600</v>
      </c>
      <c r="J14" s="45">
        <f t="shared" si="0"/>
        <v>336.85935350756534</v>
      </c>
      <c r="K14" s="49">
        <v>543540</v>
      </c>
      <c r="L14" s="49">
        <v>107.00029705543797</v>
      </c>
      <c r="M14" s="49">
        <f>ROUND((K14*L14/100),)+11</f>
        <v>581600</v>
      </c>
      <c r="N14" s="49">
        <f t="shared" si="1"/>
        <v>38060</v>
      </c>
      <c r="O14" s="45">
        <f t="shared" si="2"/>
        <v>1959174000</v>
      </c>
      <c r="P14" s="49">
        <f t="shared" si="3"/>
        <v>1377574</v>
      </c>
      <c r="Q14" s="45">
        <f t="shared" si="4"/>
        <v>1377574000</v>
      </c>
    </row>
    <row r="15" spans="1:17" ht="20.399999999999999" customHeight="1">
      <c r="A15" s="128" t="s">
        <v>147</v>
      </c>
      <c r="B15" s="129"/>
      <c r="C15" s="50">
        <f>+'[2]харажат гурухлар'!C663</f>
        <v>2092937</v>
      </c>
      <c r="H15" s="45">
        <v>853372</v>
      </c>
      <c r="I15" s="45">
        <v>639200</v>
      </c>
      <c r="J15" s="45">
        <f t="shared" si="0"/>
        <v>327.43069461827281</v>
      </c>
      <c r="K15" s="49">
        <v>597425</v>
      </c>
      <c r="L15" s="49">
        <v>107.00029705543797</v>
      </c>
      <c r="M15" s="49">
        <f>ROUND((K15*L15/100),)-47</f>
        <v>639200</v>
      </c>
      <c r="N15" s="49">
        <f t="shared" si="1"/>
        <v>41775</v>
      </c>
      <c r="O15" s="45">
        <f t="shared" si="2"/>
        <v>2092937000</v>
      </c>
      <c r="P15" s="49">
        <f t="shared" si="3"/>
        <v>1453737</v>
      </c>
      <c r="Q15" s="45">
        <f t="shared" si="4"/>
        <v>1453737000</v>
      </c>
    </row>
    <row r="16" spans="1:17" ht="20.399999999999999" customHeight="1">
      <c r="A16" s="128" t="s">
        <v>148</v>
      </c>
      <c r="B16" s="129"/>
      <c r="C16" s="50">
        <f>+'[2]харажат гурухлар'!C664</f>
        <v>1410733</v>
      </c>
      <c r="H16" s="45">
        <v>589637</v>
      </c>
      <c r="I16" s="45">
        <v>434700</v>
      </c>
      <c r="J16" s="45">
        <f t="shared" si="0"/>
        <v>324.53025074764207</v>
      </c>
      <c r="K16" s="49">
        <v>406240</v>
      </c>
      <c r="L16" s="49">
        <v>107.00029705543797</v>
      </c>
      <c r="M16" s="49">
        <f>ROUND((K16*L16/100),)+22</f>
        <v>434700</v>
      </c>
      <c r="N16" s="49">
        <f t="shared" si="1"/>
        <v>28460</v>
      </c>
      <c r="O16" s="45">
        <f t="shared" si="2"/>
        <v>1410733000</v>
      </c>
      <c r="P16" s="49">
        <f t="shared" si="3"/>
        <v>976033</v>
      </c>
      <c r="Q16" s="45">
        <f t="shared" si="4"/>
        <v>976033000</v>
      </c>
    </row>
    <row r="17" spans="1:17" ht="20.399999999999999" customHeight="1">
      <c r="A17" s="128" t="s">
        <v>131</v>
      </c>
      <c r="B17" s="129"/>
      <c r="C17" s="50">
        <f>+'[2]харажат гурухлар'!C665</f>
        <v>1667536</v>
      </c>
      <c r="H17" s="45">
        <v>773865</v>
      </c>
      <c r="I17" s="45">
        <v>597400</v>
      </c>
      <c r="J17" s="45">
        <f t="shared" si="0"/>
        <v>279.13223970539002</v>
      </c>
      <c r="K17" s="49">
        <v>558273</v>
      </c>
      <c r="L17" s="49">
        <v>107.00029705543797</v>
      </c>
      <c r="M17" s="49">
        <f>ROUND((K17*L17/100),)+46</f>
        <v>597400</v>
      </c>
      <c r="N17" s="49">
        <f t="shared" si="1"/>
        <v>39127</v>
      </c>
      <c r="O17" s="45">
        <f t="shared" si="2"/>
        <v>1667536000</v>
      </c>
      <c r="P17" s="49">
        <f t="shared" si="3"/>
        <v>1070136</v>
      </c>
      <c r="Q17" s="45">
        <f t="shared" si="4"/>
        <v>1070136000</v>
      </c>
    </row>
    <row r="18" spans="1:17" ht="20.399999999999999" customHeight="1">
      <c r="A18" s="128" t="s">
        <v>132</v>
      </c>
      <c r="B18" s="129"/>
      <c r="C18" s="50">
        <f>+'[2]харажат гурухлар'!C666</f>
        <v>2241332</v>
      </c>
      <c r="H18" s="45">
        <v>1040114</v>
      </c>
      <c r="I18" s="45">
        <v>673900</v>
      </c>
      <c r="J18" s="45">
        <f t="shared" si="0"/>
        <v>332.59118563585099</v>
      </c>
      <c r="K18" s="49">
        <v>629779</v>
      </c>
      <c r="L18" s="49">
        <v>107.00029705543797</v>
      </c>
      <c r="M18" s="49">
        <f>ROUND((K18*L18/100),)+35</f>
        <v>673900</v>
      </c>
      <c r="N18" s="49">
        <f t="shared" si="1"/>
        <v>44121</v>
      </c>
      <c r="O18" s="45">
        <f t="shared" si="2"/>
        <v>2241332000</v>
      </c>
      <c r="P18" s="49">
        <f t="shared" si="3"/>
        <v>1567432</v>
      </c>
      <c r="Q18" s="45">
        <f t="shared" si="4"/>
        <v>1567432000</v>
      </c>
    </row>
    <row r="19" spans="1:17" ht="20.399999999999999" customHeight="1">
      <c r="A19" s="128" t="s">
        <v>133</v>
      </c>
      <c r="B19" s="129"/>
      <c r="C19" s="50">
        <f>+'[2]харажат гурухлар'!C667</f>
        <v>2773485</v>
      </c>
      <c r="H19" s="45">
        <v>1212699</v>
      </c>
      <c r="I19" s="45">
        <v>895600</v>
      </c>
      <c r="J19" s="45">
        <f t="shared" si="0"/>
        <v>309.67898615453328</v>
      </c>
      <c r="K19" s="49">
        <v>837019.99273780349</v>
      </c>
      <c r="L19" s="49">
        <v>107.00029705543797</v>
      </c>
      <c r="M19" s="49">
        <f>ROUND((K19*L19/100),)-14</f>
        <v>895600</v>
      </c>
      <c r="N19" s="49">
        <f t="shared" si="1"/>
        <v>58580.007262196508</v>
      </c>
      <c r="O19" s="45">
        <f t="shared" si="2"/>
        <v>2773485000</v>
      </c>
      <c r="P19" s="49">
        <f t="shared" si="3"/>
        <v>1877885</v>
      </c>
      <c r="Q19" s="45">
        <f t="shared" si="4"/>
        <v>1877885000</v>
      </c>
    </row>
    <row r="20" spans="1:17" ht="20.399999999999999" customHeight="1">
      <c r="A20" s="128" t="s">
        <v>134</v>
      </c>
      <c r="B20" s="129"/>
      <c r="C20" s="50">
        <f>+'[2]харажат гурухлар'!C668</f>
        <v>1288796</v>
      </c>
      <c r="H20" s="45">
        <v>635209</v>
      </c>
      <c r="I20" s="45">
        <v>371700</v>
      </c>
      <c r="J20" s="45">
        <f t="shared" si="0"/>
        <v>346.73015873015873</v>
      </c>
      <c r="K20" s="49">
        <v>347426</v>
      </c>
      <c r="L20" s="49">
        <v>107.00029705543797</v>
      </c>
      <c r="M20" s="49">
        <f>ROUND((K20*L20/100),)-47</f>
        <v>371700</v>
      </c>
      <c r="N20" s="49">
        <f t="shared" si="1"/>
        <v>24274</v>
      </c>
      <c r="O20" s="45">
        <f t="shared" si="2"/>
        <v>1288796000</v>
      </c>
      <c r="P20" s="49">
        <f t="shared" si="3"/>
        <v>917096</v>
      </c>
      <c r="Q20" s="45">
        <f t="shared" si="4"/>
        <v>917096000</v>
      </c>
    </row>
    <row r="21" spans="1:17" ht="20.399999999999999" customHeight="1">
      <c r="A21" s="128" t="s">
        <v>135</v>
      </c>
      <c r="B21" s="129"/>
      <c r="C21" s="50">
        <f>+'[2]харажат гурухлар'!C669</f>
        <v>1631554</v>
      </c>
      <c r="H21" s="45">
        <v>892625</v>
      </c>
      <c r="I21" s="45">
        <v>486500</v>
      </c>
      <c r="J21" s="45">
        <f t="shared" si="0"/>
        <v>335.36567317574509</v>
      </c>
      <c r="K21" s="49">
        <v>454716.96943273826</v>
      </c>
      <c r="L21" s="49">
        <v>107.00059705543801</v>
      </c>
      <c r="M21" s="49">
        <f>ROUND((K21*L21/100),)-50</f>
        <v>486500</v>
      </c>
      <c r="N21" s="49">
        <f t="shared" si="1"/>
        <v>31783.03056726174</v>
      </c>
      <c r="O21" s="45">
        <f t="shared" si="2"/>
        <v>1631554000</v>
      </c>
      <c r="P21" s="49">
        <f t="shared" si="3"/>
        <v>1145054</v>
      </c>
      <c r="Q21" s="45">
        <f t="shared" si="4"/>
        <v>1145054000</v>
      </c>
    </row>
    <row r="22" spans="1:17" ht="20.399999999999999" customHeight="1">
      <c r="A22" s="128" t="s">
        <v>136</v>
      </c>
      <c r="B22" s="129"/>
      <c r="C22" s="50">
        <f>+'[2]харажат гурухлар'!C670</f>
        <v>1390042</v>
      </c>
      <c r="H22" s="45">
        <v>618677</v>
      </c>
      <c r="I22" s="45">
        <v>412600</v>
      </c>
      <c r="J22" s="45">
        <f t="shared" si="0"/>
        <v>336.89820649539507</v>
      </c>
      <c r="K22" s="49">
        <v>385633</v>
      </c>
      <c r="L22" s="49">
        <v>107.00029705543797</v>
      </c>
      <c r="M22" s="49">
        <f>ROUND((K22*L22/100),)-28</f>
        <v>412600</v>
      </c>
      <c r="N22" s="49">
        <f t="shared" si="1"/>
        <v>26967</v>
      </c>
      <c r="O22" s="45">
        <f t="shared" si="2"/>
        <v>1390042000</v>
      </c>
      <c r="P22" s="49">
        <f t="shared" si="3"/>
        <v>977442</v>
      </c>
      <c r="Q22" s="45">
        <f t="shared" si="4"/>
        <v>977442000</v>
      </c>
    </row>
    <row r="23" spans="1:17" ht="20.399999999999999" customHeight="1">
      <c r="A23" s="128" t="s">
        <v>137</v>
      </c>
      <c r="B23" s="129"/>
      <c r="C23" s="50">
        <f>+'[2]харажат гурухлар'!C671</f>
        <v>3396282</v>
      </c>
      <c r="H23" s="45">
        <v>690512</v>
      </c>
      <c r="I23" s="45">
        <v>432700</v>
      </c>
      <c r="J23" s="45">
        <f t="shared" si="0"/>
        <v>784.90455280795004</v>
      </c>
      <c r="K23" s="49">
        <v>404447</v>
      </c>
      <c r="L23" s="49">
        <v>107.00029705543797</v>
      </c>
      <c r="M23" s="49">
        <f>ROUND((K23*L23/100),)-59</f>
        <v>432700</v>
      </c>
      <c r="N23" s="49">
        <f t="shared" si="1"/>
        <v>28253</v>
      </c>
      <c r="O23" s="45">
        <f t="shared" si="2"/>
        <v>3396282000</v>
      </c>
      <c r="P23" s="49">
        <f t="shared" si="3"/>
        <v>2963582</v>
      </c>
      <c r="Q23" s="45">
        <f t="shared" si="4"/>
        <v>2963582000</v>
      </c>
    </row>
    <row r="24" spans="1:17" ht="20.399999999999999" customHeight="1">
      <c r="A24" s="128" t="s">
        <v>149</v>
      </c>
      <c r="B24" s="129"/>
      <c r="C24" s="50">
        <f>+'[2]харажат гурухлар'!C672</f>
        <v>1503406</v>
      </c>
      <c r="H24" s="45">
        <v>1281879</v>
      </c>
      <c r="I24" s="45">
        <v>990000</v>
      </c>
      <c r="J24" s="45">
        <f t="shared" si="0"/>
        <v>151.85919191919191</v>
      </c>
      <c r="K24" s="49">
        <v>925260</v>
      </c>
      <c r="L24" s="49">
        <v>107.00029705543797</v>
      </c>
      <c r="M24" s="49">
        <f>ROUND((K24*L24/100),)-31</f>
        <v>990000</v>
      </c>
      <c r="N24" s="49">
        <f t="shared" si="1"/>
        <v>64740</v>
      </c>
      <c r="O24" s="45">
        <f t="shared" si="2"/>
        <v>1503406000</v>
      </c>
      <c r="P24" s="49">
        <f t="shared" si="3"/>
        <v>513406</v>
      </c>
      <c r="Q24" s="45">
        <f t="shared" si="4"/>
        <v>513406000</v>
      </c>
    </row>
    <row r="25" spans="1:17" ht="15.6" thickBot="1">
      <c r="A25" s="128"/>
      <c r="B25" s="129"/>
      <c r="C25" s="51"/>
      <c r="K25" s="49"/>
      <c r="L25" s="49"/>
      <c r="M25" s="49"/>
      <c r="N25" s="49">
        <f t="shared" si="1"/>
        <v>0</v>
      </c>
      <c r="O25" s="45">
        <f t="shared" si="2"/>
        <v>0</v>
      </c>
      <c r="P25" s="49">
        <f t="shared" si="3"/>
        <v>0</v>
      </c>
      <c r="Q25" s="45">
        <f t="shared" si="4"/>
        <v>0</v>
      </c>
    </row>
    <row r="26" spans="1:17" ht="25.5" customHeight="1" thickBot="1">
      <c r="A26" s="130" t="s">
        <v>139</v>
      </c>
      <c r="B26" s="131"/>
      <c r="C26" s="41">
        <f>SUM(C8:C25)</f>
        <v>41898957</v>
      </c>
      <c r="H26" s="45">
        <v>20654000</v>
      </c>
      <c r="I26" s="45">
        <v>11526500</v>
      </c>
      <c r="J26" s="45">
        <f>+C26/I26*100</f>
        <v>363.50112349802629</v>
      </c>
      <c r="K26" s="49">
        <f>SUM(K8:K25)</f>
        <v>10772399.962170541</v>
      </c>
      <c r="L26" s="49"/>
      <c r="M26" s="49">
        <f>SUM(M8:M25)</f>
        <v>11526500</v>
      </c>
      <c r="N26" s="49">
        <f t="shared" si="1"/>
        <v>754100.03782945871</v>
      </c>
      <c r="O26" s="45">
        <f t="shared" si="2"/>
        <v>41898957000</v>
      </c>
      <c r="P26" s="49">
        <f t="shared" si="3"/>
        <v>30372457</v>
      </c>
      <c r="Q26" s="45">
        <f t="shared" si="4"/>
        <v>30372457000</v>
      </c>
    </row>
    <row r="27" spans="1:17" ht="34.200000000000003" customHeight="1">
      <c r="C27" s="52"/>
      <c r="K27" s="49">
        <v>10772400</v>
      </c>
      <c r="L27" s="49">
        <v>11526500</v>
      </c>
      <c r="M27" s="49">
        <f>+M26-L27</f>
        <v>0</v>
      </c>
    </row>
    <row r="28" spans="1:17" ht="50.4" customHeight="1">
      <c r="A28" s="132" t="s">
        <v>180</v>
      </c>
      <c r="B28" s="132"/>
      <c r="C28" s="77" t="s">
        <v>182</v>
      </c>
      <c r="L28" s="45">
        <f>+L27/K27*100</f>
        <v>107.00029705543797</v>
      </c>
    </row>
    <row r="29" spans="1:17" s="1" customFormat="1" ht="15.6">
      <c r="A29" s="2"/>
      <c r="B29" s="2"/>
      <c r="C29" s="46"/>
    </row>
    <row r="30" spans="1:17" s="1" customFormat="1" ht="56.4" customHeight="1">
      <c r="A30" s="132" t="s">
        <v>181</v>
      </c>
      <c r="B30" s="132"/>
      <c r="C30" s="76" t="s">
        <v>183</v>
      </c>
      <c r="I30" s="37">
        <f>+C26-I26</f>
        <v>30372457</v>
      </c>
    </row>
  </sheetData>
  <mergeCells count="23">
    <mergeCell ref="A30:B30"/>
    <mergeCell ref="A9:B9"/>
    <mergeCell ref="A4:C4"/>
    <mergeCell ref="A7:B7"/>
    <mergeCell ref="A8:B8"/>
    <mergeCell ref="A28:B2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2:B22"/>
    <mergeCell ref="A23:B23"/>
    <mergeCell ref="A24:B24"/>
  </mergeCells>
  <printOptions horizontalCentered="1"/>
  <pageMargins left="0.78740157480314965" right="0.78740157480314965" top="0.51181102362204722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0"/>
  <sheetViews>
    <sheetView tabSelected="1" view="pageBreakPreview" zoomScaleSheetLayoutView="100" workbookViewId="0">
      <selection activeCell="C3" sqref="C3:D3"/>
    </sheetView>
  </sheetViews>
  <sheetFormatPr defaultColWidth="9.109375" defaultRowHeight="15"/>
  <cols>
    <col min="1" max="1" width="22.88671875" style="45" customWidth="1"/>
    <col min="2" max="2" width="17.44140625" style="45" customWidth="1"/>
    <col min="3" max="3" width="34.88671875" style="45" customWidth="1"/>
    <col min="4" max="7" width="9.109375" style="45"/>
    <col min="8" max="8" width="17" style="45" customWidth="1"/>
    <col min="9" max="9" width="16.6640625" style="45" customWidth="1"/>
    <col min="10" max="10" width="9.109375" style="45"/>
    <col min="11" max="12" width="19.33203125" style="45" customWidth="1"/>
    <col min="13" max="13" width="18.33203125" style="45" customWidth="1"/>
    <col min="14" max="14" width="13" style="45" bestFit="1" customWidth="1"/>
    <col min="15" max="15" width="16.109375" style="45" customWidth="1"/>
    <col min="16" max="16" width="13.44140625" style="45" bestFit="1" customWidth="1"/>
    <col min="17" max="17" width="14.33203125" style="45" bestFit="1" customWidth="1"/>
    <col min="18" max="16384" width="9.109375" style="45"/>
  </cols>
  <sheetData>
    <row r="1" spans="1:17" ht="27.6">
      <c r="B1" s="8"/>
      <c r="C1" s="72" t="s">
        <v>189</v>
      </c>
    </row>
    <row r="2" spans="1:17" ht="27.6">
      <c r="B2" s="8" t="s">
        <v>176</v>
      </c>
      <c r="C2" s="72" t="s">
        <v>178</v>
      </c>
    </row>
    <row r="4" spans="1:17" ht="64.5" customHeight="1">
      <c r="A4" s="119" t="s">
        <v>150</v>
      </c>
      <c r="B4" s="119"/>
      <c r="C4" s="119"/>
      <c r="D4" s="33"/>
    </row>
    <row r="5" spans="1:17" ht="15.6">
      <c r="A5" s="33"/>
      <c r="B5" s="33"/>
      <c r="C5" s="33"/>
    </row>
    <row r="6" spans="1:17" ht="15.6" thickBot="1">
      <c r="C6" s="46" t="s">
        <v>141</v>
      </c>
    </row>
    <row r="7" spans="1:17" ht="48.75" customHeight="1" thickBot="1">
      <c r="A7" s="133" t="s">
        <v>142</v>
      </c>
      <c r="B7" s="134"/>
      <c r="C7" s="47" t="s">
        <v>111</v>
      </c>
      <c r="H7" s="45" t="s">
        <v>144</v>
      </c>
      <c r="I7" s="45" t="s">
        <v>145</v>
      </c>
      <c r="K7" s="45" t="s">
        <v>146</v>
      </c>
    </row>
    <row r="8" spans="1:17">
      <c r="A8" s="135" t="s">
        <v>122</v>
      </c>
      <c r="B8" s="136"/>
      <c r="C8" s="48">
        <f>+'[2]харажат гурухлар'!P8</f>
        <v>17579818</v>
      </c>
      <c r="H8" s="45">
        <v>6089989</v>
      </c>
      <c r="I8" s="45">
        <v>2256000</v>
      </c>
      <c r="J8" s="45">
        <f t="shared" ref="J8:J24" si="0">+C8/I8*100</f>
        <v>779.2472517730497</v>
      </c>
      <c r="K8" s="49">
        <v>2108300</v>
      </c>
      <c r="L8" s="49">
        <v>107.00031990554299</v>
      </c>
      <c r="M8" s="49">
        <f>ROUND((K8*L8/100),)+112</f>
        <v>2256000</v>
      </c>
      <c r="N8" s="49">
        <f>+M8-K8</f>
        <v>147700</v>
      </c>
      <c r="O8" s="45">
        <f>+C8*1000</f>
        <v>17579818000</v>
      </c>
      <c r="P8" s="49">
        <f>+C8-I8</f>
        <v>15323818</v>
      </c>
      <c r="Q8" s="45">
        <f>+P8*1000</f>
        <v>15323818000</v>
      </c>
    </row>
    <row r="9" spans="1:17" ht="15.6">
      <c r="A9" s="128" t="s">
        <v>123</v>
      </c>
      <c r="B9" s="129"/>
      <c r="C9" s="50">
        <f>+'[2]харажат гурухлар'!P9</f>
        <v>1935910</v>
      </c>
      <c r="D9" s="2"/>
      <c r="H9" s="45">
        <v>2637581</v>
      </c>
      <c r="I9" s="45">
        <v>1262900</v>
      </c>
      <c r="J9" s="45">
        <f t="shared" si="0"/>
        <v>153.29083854620319</v>
      </c>
      <c r="K9" s="49">
        <v>1180280</v>
      </c>
      <c r="L9" s="49">
        <v>107.00029705543797</v>
      </c>
      <c r="M9" s="49">
        <f>ROUND((K9*L9/100),)-3</f>
        <v>1262900</v>
      </c>
      <c r="N9" s="49">
        <f t="shared" ref="N9:N26" si="1">+M9-K9</f>
        <v>82620</v>
      </c>
      <c r="O9" s="45">
        <f t="shared" ref="O9:O26" si="2">+C9*1000</f>
        <v>1935910000</v>
      </c>
      <c r="P9" s="49">
        <f t="shared" ref="P9:P26" si="3">+C9-I9</f>
        <v>673010</v>
      </c>
      <c r="Q9" s="45">
        <f t="shared" ref="Q9:Q26" si="4">+P9*1000</f>
        <v>673010000</v>
      </c>
    </row>
    <row r="10" spans="1:17">
      <c r="A10" s="128" t="s">
        <v>124</v>
      </c>
      <c r="B10" s="129"/>
      <c r="C10" s="50">
        <f>+'[2]харажат гурухлар'!P10</f>
        <v>398432</v>
      </c>
      <c r="H10" s="45">
        <v>622465</v>
      </c>
      <c r="I10" s="45">
        <v>287400</v>
      </c>
      <c r="J10" s="45">
        <f t="shared" si="0"/>
        <v>138.63326374391093</v>
      </c>
      <c r="K10" s="49">
        <v>268580</v>
      </c>
      <c r="L10" s="49">
        <v>107.00029705543797</v>
      </c>
      <c r="M10" s="49">
        <f>ROUND((K10*L10/100),)+19</f>
        <v>287400</v>
      </c>
      <c r="N10" s="49">
        <f t="shared" si="1"/>
        <v>18820</v>
      </c>
      <c r="O10" s="45">
        <f t="shared" si="2"/>
        <v>398432000</v>
      </c>
      <c r="P10" s="49">
        <f t="shared" si="3"/>
        <v>111032</v>
      </c>
      <c r="Q10" s="45">
        <f t="shared" si="4"/>
        <v>111032000</v>
      </c>
    </row>
    <row r="11" spans="1:17">
      <c r="A11" s="128" t="s">
        <v>125</v>
      </c>
      <c r="B11" s="129"/>
      <c r="C11" s="50">
        <f>+'[2]харажат гурухлар'!P11</f>
        <v>513538</v>
      </c>
      <c r="H11" s="45">
        <v>612412</v>
      </c>
      <c r="I11" s="45">
        <v>374400</v>
      </c>
      <c r="J11" s="45">
        <f t="shared" si="0"/>
        <v>137.16292735042734</v>
      </c>
      <c r="K11" s="49">
        <v>349935</v>
      </c>
      <c r="L11" s="49">
        <v>107.00029705543797</v>
      </c>
      <c r="M11" s="49">
        <f>ROUND((K11*L11/100),)-31</f>
        <v>374400</v>
      </c>
      <c r="N11" s="49">
        <f t="shared" si="1"/>
        <v>24465</v>
      </c>
      <c r="O11" s="45">
        <f t="shared" si="2"/>
        <v>513538000</v>
      </c>
      <c r="P11" s="49">
        <f t="shared" si="3"/>
        <v>139138</v>
      </c>
      <c r="Q11" s="45">
        <f t="shared" si="4"/>
        <v>139138000</v>
      </c>
    </row>
    <row r="12" spans="1:17">
      <c r="A12" s="128" t="s">
        <v>126</v>
      </c>
      <c r="B12" s="129"/>
      <c r="C12" s="50">
        <f>+'[2]харажат гурухлар'!P12</f>
        <v>651473</v>
      </c>
      <c r="H12" s="45">
        <v>683067</v>
      </c>
      <c r="I12" s="45">
        <v>441500</v>
      </c>
      <c r="J12" s="45">
        <f t="shared" si="0"/>
        <v>147.55900339750849</v>
      </c>
      <c r="K12" s="49">
        <v>412600</v>
      </c>
      <c r="L12" s="49">
        <v>107.00029705543797</v>
      </c>
      <c r="M12" s="49">
        <f>ROUND((K12*L12/100),)+17</f>
        <v>441500</v>
      </c>
      <c r="N12" s="49">
        <f t="shared" si="1"/>
        <v>28900</v>
      </c>
      <c r="O12" s="45">
        <f t="shared" si="2"/>
        <v>651473000</v>
      </c>
      <c r="P12" s="49">
        <f t="shared" si="3"/>
        <v>209973</v>
      </c>
      <c r="Q12" s="45">
        <f t="shared" si="4"/>
        <v>209973000</v>
      </c>
    </row>
    <row r="13" spans="1:17">
      <c r="A13" s="128" t="s">
        <v>127</v>
      </c>
      <c r="B13" s="129"/>
      <c r="C13" s="50">
        <f>+'[2]харажат гурухлар'!P13</f>
        <v>551062</v>
      </c>
      <c r="H13" s="45">
        <v>574668</v>
      </c>
      <c r="I13" s="45">
        <v>388400</v>
      </c>
      <c r="J13" s="45">
        <f t="shared" si="0"/>
        <v>141.88002059732236</v>
      </c>
      <c r="K13" s="49">
        <v>362945</v>
      </c>
      <c r="L13" s="49">
        <v>107.00029705543797</v>
      </c>
      <c r="M13" s="49">
        <f>ROUND((K13*L13/100),)+48</f>
        <v>388400</v>
      </c>
      <c r="N13" s="49">
        <f t="shared" si="1"/>
        <v>25455</v>
      </c>
      <c r="O13" s="45">
        <f t="shared" si="2"/>
        <v>551062000</v>
      </c>
      <c r="P13" s="49">
        <f t="shared" si="3"/>
        <v>162662</v>
      </c>
      <c r="Q13" s="45">
        <f t="shared" si="4"/>
        <v>162662000</v>
      </c>
    </row>
    <row r="14" spans="1:17">
      <c r="A14" s="128" t="s">
        <v>128</v>
      </c>
      <c r="B14" s="129"/>
      <c r="C14" s="50">
        <f>+'[2]харажат гурухлар'!P14</f>
        <v>685853</v>
      </c>
      <c r="H14" s="45">
        <v>845229</v>
      </c>
      <c r="I14" s="45">
        <v>581600</v>
      </c>
      <c r="J14" s="45">
        <f t="shared" si="0"/>
        <v>117.92520632737276</v>
      </c>
      <c r="K14" s="49">
        <v>543540</v>
      </c>
      <c r="L14" s="49">
        <v>107.00029705543797</v>
      </c>
      <c r="M14" s="49">
        <f>ROUND((K14*L14/100),)+11</f>
        <v>581600</v>
      </c>
      <c r="N14" s="49">
        <f t="shared" si="1"/>
        <v>38060</v>
      </c>
      <c r="O14" s="45">
        <f t="shared" si="2"/>
        <v>685853000</v>
      </c>
      <c r="P14" s="49">
        <f t="shared" si="3"/>
        <v>104253</v>
      </c>
      <c r="Q14" s="45">
        <f t="shared" si="4"/>
        <v>104253000</v>
      </c>
    </row>
    <row r="15" spans="1:17">
      <c r="A15" s="128" t="s">
        <v>147</v>
      </c>
      <c r="B15" s="129"/>
      <c r="C15" s="50">
        <f>+'[2]харажат гурухлар'!P15</f>
        <v>710553</v>
      </c>
      <c r="H15" s="45">
        <v>853372</v>
      </c>
      <c r="I15" s="45">
        <v>639200</v>
      </c>
      <c r="J15" s="45">
        <f t="shared" si="0"/>
        <v>111.16285982478098</v>
      </c>
      <c r="K15" s="49">
        <v>597425</v>
      </c>
      <c r="L15" s="49">
        <v>107.00029705543797</v>
      </c>
      <c r="M15" s="49">
        <f>ROUND((K15*L15/100),)-47</f>
        <v>639200</v>
      </c>
      <c r="N15" s="49">
        <f t="shared" si="1"/>
        <v>41775</v>
      </c>
      <c r="O15" s="45">
        <f t="shared" si="2"/>
        <v>710553000</v>
      </c>
      <c r="P15" s="49">
        <f t="shared" si="3"/>
        <v>71353</v>
      </c>
      <c r="Q15" s="45">
        <f t="shared" si="4"/>
        <v>71353000</v>
      </c>
    </row>
    <row r="16" spans="1:17">
      <c r="A16" s="128" t="s">
        <v>148</v>
      </c>
      <c r="B16" s="129"/>
      <c r="C16" s="50">
        <f>+'[2]харажат гурухлар'!P16</f>
        <v>448642</v>
      </c>
      <c r="H16" s="45">
        <v>589637</v>
      </c>
      <c r="I16" s="45">
        <v>434700</v>
      </c>
      <c r="J16" s="45">
        <f t="shared" si="0"/>
        <v>103.20726938118243</v>
      </c>
      <c r="K16" s="49">
        <v>406240</v>
      </c>
      <c r="L16" s="49">
        <v>107.00029705543797</v>
      </c>
      <c r="M16" s="49">
        <f>ROUND((K16*L16/100),)+22</f>
        <v>434700</v>
      </c>
      <c r="N16" s="49">
        <f t="shared" si="1"/>
        <v>28460</v>
      </c>
      <c r="O16" s="45">
        <f t="shared" si="2"/>
        <v>448642000</v>
      </c>
      <c r="P16" s="49">
        <f t="shared" si="3"/>
        <v>13942</v>
      </c>
      <c r="Q16" s="45">
        <f t="shared" si="4"/>
        <v>13942000</v>
      </c>
    </row>
    <row r="17" spans="1:17">
      <c r="A17" s="128" t="s">
        <v>131</v>
      </c>
      <c r="B17" s="129"/>
      <c r="C17" s="50">
        <f>+'[2]харажат гурухлар'!P17</f>
        <v>617932</v>
      </c>
      <c r="H17" s="45">
        <v>773865</v>
      </c>
      <c r="I17" s="45">
        <v>597400</v>
      </c>
      <c r="J17" s="45">
        <f t="shared" si="0"/>
        <v>103.4368932038835</v>
      </c>
      <c r="K17" s="49">
        <v>558273</v>
      </c>
      <c r="L17" s="49">
        <v>107.00029705543797</v>
      </c>
      <c r="M17" s="49">
        <f>ROUND((K17*L17/100),)+46</f>
        <v>597400</v>
      </c>
      <c r="N17" s="49">
        <f t="shared" si="1"/>
        <v>39127</v>
      </c>
      <c r="O17" s="45">
        <f t="shared" si="2"/>
        <v>617932000</v>
      </c>
      <c r="P17" s="49">
        <f t="shared" si="3"/>
        <v>20532</v>
      </c>
      <c r="Q17" s="45">
        <f t="shared" si="4"/>
        <v>20532000</v>
      </c>
    </row>
    <row r="18" spans="1:17">
      <c r="A18" s="128" t="s">
        <v>132</v>
      </c>
      <c r="B18" s="129"/>
      <c r="C18" s="50">
        <f>+'[2]харажат гурухлар'!P18</f>
        <v>774835</v>
      </c>
      <c r="H18" s="45">
        <v>1040114</v>
      </c>
      <c r="I18" s="45">
        <v>673900</v>
      </c>
      <c r="J18" s="45">
        <f t="shared" si="0"/>
        <v>114.97774150467428</v>
      </c>
      <c r="K18" s="49">
        <v>629779</v>
      </c>
      <c r="L18" s="49">
        <v>107.00029705543797</v>
      </c>
      <c r="M18" s="49">
        <f>ROUND((K18*L18/100),)+35</f>
        <v>673900</v>
      </c>
      <c r="N18" s="49">
        <f t="shared" si="1"/>
        <v>44121</v>
      </c>
      <c r="O18" s="45">
        <f t="shared" si="2"/>
        <v>774835000</v>
      </c>
      <c r="P18" s="49">
        <f t="shared" si="3"/>
        <v>100935</v>
      </c>
      <c r="Q18" s="45">
        <f t="shared" si="4"/>
        <v>100935000</v>
      </c>
    </row>
    <row r="19" spans="1:17">
      <c r="A19" s="128" t="s">
        <v>133</v>
      </c>
      <c r="B19" s="129"/>
      <c r="C19" s="50">
        <f>+'[2]харажат гурухлар'!P19</f>
        <v>935838</v>
      </c>
      <c r="H19" s="45">
        <v>1212699</v>
      </c>
      <c r="I19" s="45">
        <v>895600</v>
      </c>
      <c r="J19" s="45">
        <f t="shared" si="0"/>
        <v>104.49285395265744</v>
      </c>
      <c r="K19" s="49">
        <v>837019.99273780349</v>
      </c>
      <c r="L19" s="49">
        <v>107.00029705543797</v>
      </c>
      <c r="M19" s="49">
        <f>ROUND((K19*L19/100),)-14</f>
        <v>895600</v>
      </c>
      <c r="N19" s="49">
        <f t="shared" si="1"/>
        <v>58580.007262196508</v>
      </c>
      <c r="O19" s="45">
        <f t="shared" si="2"/>
        <v>935838000</v>
      </c>
      <c r="P19" s="49">
        <f t="shared" si="3"/>
        <v>40238</v>
      </c>
      <c r="Q19" s="45">
        <f t="shared" si="4"/>
        <v>40238000</v>
      </c>
    </row>
    <row r="20" spans="1:17">
      <c r="A20" s="128" t="s">
        <v>134</v>
      </c>
      <c r="B20" s="129"/>
      <c r="C20" s="50">
        <f>+'[2]харажат гурухлар'!P20</f>
        <v>566374</v>
      </c>
      <c r="H20" s="45">
        <v>635209</v>
      </c>
      <c r="I20" s="45">
        <v>371700</v>
      </c>
      <c r="J20" s="45">
        <f t="shared" si="0"/>
        <v>152.37395749260156</v>
      </c>
      <c r="K20" s="49">
        <v>347426</v>
      </c>
      <c r="L20" s="49">
        <v>107.00029705543797</v>
      </c>
      <c r="M20" s="49">
        <f>ROUND((K20*L20/100),)-47</f>
        <v>371700</v>
      </c>
      <c r="N20" s="49">
        <f t="shared" si="1"/>
        <v>24274</v>
      </c>
      <c r="O20" s="45">
        <f t="shared" si="2"/>
        <v>566374000</v>
      </c>
      <c r="P20" s="49">
        <f t="shared" si="3"/>
        <v>194674</v>
      </c>
      <c r="Q20" s="45">
        <f t="shared" si="4"/>
        <v>194674000</v>
      </c>
    </row>
    <row r="21" spans="1:17">
      <c r="A21" s="128" t="s">
        <v>135</v>
      </c>
      <c r="B21" s="129"/>
      <c r="C21" s="50">
        <f>+'[2]харажат гурухлар'!P21</f>
        <v>660971</v>
      </c>
      <c r="H21" s="45">
        <v>892625</v>
      </c>
      <c r="I21" s="45">
        <v>486500</v>
      </c>
      <c r="J21" s="45">
        <f t="shared" si="0"/>
        <v>135.86248715313462</v>
      </c>
      <c r="K21" s="49">
        <v>454716.96943273826</v>
      </c>
      <c r="L21" s="49">
        <v>107.00059705543801</v>
      </c>
      <c r="M21" s="49">
        <f>ROUND((K21*L21/100),)-50</f>
        <v>486500</v>
      </c>
      <c r="N21" s="49">
        <f t="shared" si="1"/>
        <v>31783.03056726174</v>
      </c>
      <c r="O21" s="45">
        <f t="shared" si="2"/>
        <v>660971000</v>
      </c>
      <c r="P21" s="49">
        <f t="shared" si="3"/>
        <v>174471</v>
      </c>
      <c r="Q21" s="45">
        <f t="shared" si="4"/>
        <v>174471000</v>
      </c>
    </row>
    <row r="22" spans="1:17">
      <c r="A22" s="128" t="s">
        <v>136</v>
      </c>
      <c r="B22" s="129"/>
      <c r="C22" s="50">
        <f>+'[2]харажат гурухлар'!P22</f>
        <v>474470</v>
      </c>
      <c r="H22" s="45">
        <v>618677</v>
      </c>
      <c r="I22" s="45">
        <v>412600</v>
      </c>
      <c r="J22" s="45">
        <f t="shared" si="0"/>
        <v>114.9951526902569</v>
      </c>
      <c r="K22" s="49">
        <v>385633</v>
      </c>
      <c r="L22" s="49">
        <v>107.00029705543797</v>
      </c>
      <c r="M22" s="49">
        <f>ROUND((K22*L22/100),)-28</f>
        <v>412600</v>
      </c>
      <c r="N22" s="49">
        <f t="shared" si="1"/>
        <v>26967</v>
      </c>
      <c r="O22" s="45">
        <f t="shared" si="2"/>
        <v>474470000</v>
      </c>
      <c r="P22" s="49">
        <f t="shared" si="3"/>
        <v>61870</v>
      </c>
      <c r="Q22" s="45">
        <f t="shared" si="4"/>
        <v>61870000</v>
      </c>
    </row>
    <row r="23" spans="1:17">
      <c r="A23" s="128" t="s">
        <v>137</v>
      </c>
      <c r="B23" s="129"/>
      <c r="C23" s="50">
        <f>+'[2]харажат гурухлар'!P23</f>
        <v>860437</v>
      </c>
      <c r="H23" s="45">
        <v>690512</v>
      </c>
      <c r="I23" s="45">
        <v>432700</v>
      </c>
      <c r="J23" s="45">
        <f t="shared" si="0"/>
        <v>198.85301594638318</v>
      </c>
      <c r="K23" s="49">
        <v>404447</v>
      </c>
      <c r="L23" s="49">
        <v>107.00029705543797</v>
      </c>
      <c r="M23" s="49">
        <f>ROUND((K23*L23/100),)-59</f>
        <v>432700</v>
      </c>
      <c r="N23" s="49">
        <f t="shared" si="1"/>
        <v>28253</v>
      </c>
      <c r="O23" s="45">
        <f t="shared" si="2"/>
        <v>860437000</v>
      </c>
      <c r="P23" s="49">
        <f t="shared" si="3"/>
        <v>427737</v>
      </c>
      <c r="Q23" s="45">
        <f t="shared" si="4"/>
        <v>427737000</v>
      </c>
    </row>
    <row r="24" spans="1:17">
      <c r="A24" s="128" t="s">
        <v>149</v>
      </c>
      <c r="B24" s="129"/>
      <c r="C24" s="50">
        <f>+'[2]харажат гурухлар'!P24</f>
        <v>549862</v>
      </c>
      <c r="H24" s="45">
        <v>1281879</v>
      </c>
      <c r="I24" s="45">
        <v>990000</v>
      </c>
      <c r="J24" s="45">
        <f t="shared" si="0"/>
        <v>55.541616161616162</v>
      </c>
      <c r="K24" s="49">
        <v>925260</v>
      </c>
      <c r="L24" s="49">
        <v>107.00029705543797</v>
      </c>
      <c r="M24" s="49">
        <f>ROUND((K24*L24/100),)-31</f>
        <v>990000</v>
      </c>
      <c r="N24" s="49">
        <f t="shared" si="1"/>
        <v>64740</v>
      </c>
      <c r="O24" s="45">
        <f t="shared" si="2"/>
        <v>549862000</v>
      </c>
      <c r="P24" s="49">
        <f t="shared" si="3"/>
        <v>-440138</v>
      </c>
      <c r="Q24" s="45">
        <f t="shared" si="4"/>
        <v>-440138000</v>
      </c>
    </row>
    <row r="25" spans="1:17" ht="15.6" thickBot="1">
      <c r="A25" s="128"/>
      <c r="B25" s="129"/>
      <c r="C25" s="51"/>
      <c r="K25" s="49"/>
      <c r="L25" s="49"/>
      <c r="M25" s="49"/>
      <c r="N25" s="49">
        <f t="shared" si="1"/>
        <v>0</v>
      </c>
      <c r="O25" s="45">
        <f t="shared" si="2"/>
        <v>0</v>
      </c>
      <c r="P25" s="49">
        <f t="shared" si="3"/>
        <v>0</v>
      </c>
      <c r="Q25" s="45">
        <f t="shared" si="4"/>
        <v>0</v>
      </c>
    </row>
    <row r="26" spans="1:17" ht="16.2" thickBot="1">
      <c r="A26" s="130" t="s">
        <v>139</v>
      </c>
      <c r="B26" s="131"/>
      <c r="C26" s="41">
        <f>SUM(C8:C25)</f>
        <v>28916000</v>
      </c>
      <c r="H26" s="45">
        <v>20654000</v>
      </c>
      <c r="I26" s="45">
        <v>11526500</v>
      </c>
      <c r="J26" s="45">
        <f>+C26/I26*100</f>
        <v>250.86539712835639</v>
      </c>
      <c r="K26" s="49">
        <f>SUM(K8:K25)</f>
        <v>10772399.962170541</v>
      </c>
      <c r="L26" s="49"/>
      <c r="M26" s="49">
        <f>SUM(M8:M25)</f>
        <v>11526500</v>
      </c>
      <c r="N26" s="49">
        <f t="shared" si="1"/>
        <v>754100.03782945871</v>
      </c>
      <c r="O26" s="45">
        <f t="shared" si="2"/>
        <v>28916000000</v>
      </c>
      <c r="P26" s="49">
        <f t="shared" si="3"/>
        <v>17389500</v>
      </c>
      <c r="Q26" s="45">
        <f t="shared" si="4"/>
        <v>17389500000</v>
      </c>
    </row>
    <row r="27" spans="1:17" ht="37.799999999999997" customHeight="1">
      <c r="C27" s="52"/>
      <c r="K27" s="49">
        <v>10772400</v>
      </c>
      <c r="L27" s="49">
        <v>11526500</v>
      </c>
      <c r="M27" s="49">
        <f>+M26-L27</f>
        <v>0</v>
      </c>
    </row>
    <row r="28" spans="1:17" ht="48" customHeight="1">
      <c r="A28" s="132" t="s">
        <v>180</v>
      </c>
      <c r="B28" s="132"/>
      <c r="C28" s="77" t="s">
        <v>182</v>
      </c>
      <c r="L28" s="45">
        <f>+L27/K27*100</f>
        <v>107.00029705543797</v>
      </c>
    </row>
    <row r="29" spans="1:17" s="1" customFormat="1" ht="15.6">
      <c r="A29" s="2"/>
      <c r="B29" s="2"/>
      <c r="C29" s="46"/>
    </row>
    <row r="30" spans="1:17" s="1" customFormat="1" ht="54" customHeight="1">
      <c r="A30" s="132" t="s">
        <v>181</v>
      </c>
      <c r="B30" s="132"/>
      <c r="C30" s="76" t="s">
        <v>183</v>
      </c>
      <c r="I30" s="37">
        <f>+C26-I26</f>
        <v>17389500</v>
      </c>
    </row>
  </sheetData>
  <mergeCells count="23">
    <mergeCell ref="A30:B30"/>
    <mergeCell ref="A9:B9"/>
    <mergeCell ref="A4:C4"/>
    <mergeCell ref="A7:B7"/>
    <mergeCell ref="A8:B8"/>
    <mergeCell ref="A28:B2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2:B22"/>
    <mergeCell ref="A23:B23"/>
    <mergeCell ref="A24:B24"/>
  </mergeCells>
  <printOptions horizontalCentered="1"/>
  <pageMargins left="0.78740157480314965" right="0.78740157480314965" top="0.78740157480314965" bottom="0.98425196850393704" header="0.51181102362204722" footer="0.51181102362204722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32"/>
  <sheetViews>
    <sheetView tabSelected="1" view="pageBreakPreview" zoomScale="70" zoomScaleNormal="60" zoomScaleSheetLayoutView="70" workbookViewId="0">
      <selection activeCell="C3" sqref="C3:D3"/>
    </sheetView>
  </sheetViews>
  <sheetFormatPr defaultColWidth="9.109375" defaultRowHeight="13.2"/>
  <cols>
    <col min="1" max="1" width="26" style="53" customWidth="1"/>
    <col min="2" max="4" width="9.5546875" style="53" customWidth="1"/>
    <col min="5" max="5" width="12.44140625" style="53" customWidth="1"/>
    <col min="6" max="6" width="11.5546875" style="53" customWidth="1"/>
    <col min="7" max="12" width="8.5546875" style="53" customWidth="1"/>
    <col min="13" max="13" width="18.88671875" style="53" hidden="1" customWidth="1"/>
    <col min="14" max="21" width="9.5546875" style="53" customWidth="1"/>
    <col min="22" max="22" width="12.44140625" style="53" customWidth="1"/>
    <col min="23" max="25" width="9.5546875" style="53" customWidth="1"/>
    <col min="26" max="16384" width="9.109375" style="53"/>
  </cols>
  <sheetData>
    <row r="1" spans="1:25" ht="31.8" customHeight="1">
      <c r="N1" s="54"/>
      <c r="O1" s="54"/>
      <c r="P1" s="54"/>
      <c r="Q1" s="54"/>
      <c r="R1" s="54"/>
      <c r="S1" s="54"/>
      <c r="U1" s="73"/>
      <c r="V1" s="147" t="s">
        <v>175</v>
      </c>
      <c r="W1" s="147"/>
      <c r="X1" s="147"/>
      <c r="Y1" s="147"/>
    </row>
    <row r="2" spans="1:25" ht="24.6" customHeight="1">
      <c r="N2" s="54"/>
      <c r="O2" s="54"/>
      <c r="P2" s="54"/>
      <c r="Q2" s="54"/>
      <c r="R2" s="54"/>
      <c r="S2" s="54"/>
      <c r="U2" s="73"/>
      <c r="V2" s="147" t="s">
        <v>190</v>
      </c>
      <c r="W2" s="147"/>
      <c r="X2" s="147"/>
      <c r="Y2" s="147"/>
    </row>
    <row r="3" spans="1:25" ht="40.200000000000003" customHeight="1">
      <c r="N3" s="54"/>
      <c r="O3" s="54"/>
      <c r="P3" s="54"/>
      <c r="Q3" s="54"/>
      <c r="R3" s="54"/>
      <c r="S3" s="54"/>
      <c r="U3" s="73"/>
      <c r="V3" s="148" t="s">
        <v>179</v>
      </c>
      <c r="W3" s="147"/>
      <c r="X3" s="147"/>
      <c r="Y3" s="147"/>
    </row>
    <row r="4" spans="1:25" ht="59.25" customHeight="1">
      <c r="A4" s="150" t="s">
        <v>151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15.6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5" ht="21.75" customHeight="1" thickBot="1">
      <c r="A6" s="151" t="s">
        <v>142</v>
      </c>
      <c r="B6" s="138" t="s">
        <v>152</v>
      </c>
      <c r="C6" s="138" t="s">
        <v>153</v>
      </c>
      <c r="D6" s="138" t="s">
        <v>154</v>
      </c>
      <c r="E6" s="138" t="s">
        <v>155</v>
      </c>
      <c r="F6" s="154" t="s">
        <v>19</v>
      </c>
      <c r="G6" s="149" t="s">
        <v>21</v>
      </c>
      <c r="H6" s="149"/>
      <c r="I6" s="149"/>
      <c r="J6" s="149"/>
      <c r="K6" s="149"/>
      <c r="L6" s="149"/>
      <c r="M6" s="149"/>
      <c r="N6" s="138" t="s">
        <v>156</v>
      </c>
      <c r="O6" s="138" t="s">
        <v>28</v>
      </c>
      <c r="P6" s="138" t="s">
        <v>30</v>
      </c>
      <c r="Q6" s="138" t="s">
        <v>157</v>
      </c>
      <c r="R6" s="138" t="s">
        <v>34</v>
      </c>
      <c r="S6" s="138" t="s">
        <v>158</v>
      </c>
      <c r="T6" s="138" t="s">
        <v>23</v>
      </c>
      <c r="U6" s="138" t="s">
        <v>159</v>
      </c>
      <c r="V6" s="138" t="s">
        <v>160</v>
      </c>
      <c r="W6" s="138" t="s">
        <v>46</v>
      </c>
      <c r="X6" s="138" t="s">
        <v>48</v>
      </c>
      <c r="Y6" s="138" t="s">
        <v>161</v>
      </c>
    </row>
    <row r="7" spans="1:25" ht="15" customHeight="1">
      <c r="A7" s="152"/>
      <c r="B7" s="142"/>
      <c r="C7" s="139"/>
      <c r="D7" s="139"/>
      <c r="E7" s="139"/>
      <c r="F7" s="155"/>
      <c r="G7" s="141" t="s">
        <v>162</v>
      </c>
      <c r="H7" s="141" t="s">
        <v>163</v>
      </c>
      <c r="I7" s="141" t="s">
        <v>164</v>
      </c>
      <c r="J7" s="141" t="s">
        <v>165</v>
      </c>
      <c r="K7" s="141" t="s">
        <v>166</v>
      </c>
      <c r="L7" s="141" t="s">
        <v>167</v>
      </c>
      <c r="M7" s="144" t="s">
        <v>168</v>
      </c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</row>
    <row r="8" spans="1:25" ht="15" customHeight="1">
      <c r="A8" s="152"/>
      <c r="B8" s="142"/>
      <c r="C8" s="139"/>
      <c r="D8" s="139"/>
      <c r="E8" s="139"/>
      <c r="F8" s="155"/>
      <c r="G8" s="142"/>
      <c r="H8" s="142" t="s">
        <v>169</v>
      </c>
      <c r="I8" s="142" t="s">
        <v>162</v>
      </c>
      <c r="J8" s="142" t="s">
        <v>170</v>
      </c>
      <c r="K8" s="142" t="s">
        <v>171</v>
      </c>
      <c r="L8" s="142" t="s">
        <v>171</v>
      </c>
      <c r="M8" s="145" t="s">
        <v>171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ht="227.25" customHeight="1" thickBot="1">
      <c r="A9" s="153"/>
      <c r="B9" s="143"/>
      <c r="C9" s="140"/>
      <c r="D9" s="140"/>
      <c r="E9" s="140"/>
      <c r="F9" s="156"/>
      <c r="G9" s="143"/>
      <c r="H9" s="143"/>
      <c r="I9" s="143"/>
      <c r="J9" s="143"/>
      <c r="K9" s="143"/>
      <c r="L9" s="143"/>
      <c r="M9" s="146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27.75" customHeight="1">
      <c r="A10" s="56" t="s">
        <v>123</v>
      </c>
      <c r="B10" s="57">
        <f>[2]даромадлар!AH9</f>
        <v>0</v>
      </c>
      <c r="C10" s="57">
        <f>[2]даромадлар!BR9</f>
        <v>8</v>
      </c>
      <c r="D10" s="57">
        <f>[2]даромадлар!AN9</f>
        <v>0</v>
      </c>
      <c r="E10" s="57">
        <f>+[2]даромадлар!AK9</f>
        <v>100</v>
      </c>
      <c r="F10" s="57">
        <f>[2]даромадлар!C9</f>
        <v>0</v>
      </c>
      <c r="G10" s="57">
        <f>+[2]даромадлар!I9</f>
        <v>0</v>
      </c>
      <c r="H10" s="57">
        <f>+[2]даромадлар!O9</f>
        <v>0</v>
      </c>
      <c r="I10" s="57"/>
      <c r="J10" s="57">
        <f>+[2]даромадлар!U9</f>
        <v>0</v>
      </c>
      <c r="K10" s="57">
        <f>+[2]даромадлар!X9</f>
        <v>0</v>
      </c>
      <c r="L10" s="58">
        <f>+[2]даромадлар!AA9</f>
        <v>0</v>
      </c>
      <c r="M10" s="57">
        <f>+[2]даромадлар!AD9</f>
        <v>0</v>
      </c>
      <c r="N10" s="59">
        <f>+[2]даромадлар!AQ9</f>
        <v>100</v>
      </c>
      <c r="O10" s="59">
        <f>+[2]даромадлар!AT9</f>
        <v>100</v>
      </c>
      <c r="P10" s="59">
        <f>+[2]даромадлар!AW9</f>
        <v>100</v>
      </c>
      <c r="Q10" s="59">
        <f>+[2]даромадлар!AZ9</f>
        <v>100</v>
      </c>
      <c r="R10" s="59">
        <f>+[2]даромадлар!BC9</f>
        <v>100</v>
      </c>
      <c r="S10" s="59">
        <f>+[2]даромадлар!BF9</f>
        <v>0</v>
      </c>
      <c r="T10" s="59">
        <f>+[2]даромадлар!BL9</f>
        <v>0</v>
      </c>
      <c r="U10" s="59">
        <f>+[2]даромадлар!CB9</f>
        <v>0</v>
      </c>
      <c r="V10" s="59">
        <f>+[2]даромадлар!CE9</f>
        <v>0</v>
      </c>
      <c r="W10" s="59">
        <f>+[2]даромадлар!BX9</f>
        <v>100</v>
      </c>
      <c r="X10" s="59">
        <f>+[2]даромадлар!CH9</f>
        <v>100</v>
      </c>
      <c r="Y10" s="57">
        <f>+[2]даромадлар!BI9</f>
        <v>100</v>
      </c>
    </row>
    <row r="11" spans="1:25" ht="27.75" customHeight="1">
      <c r="A11" s="60" t="s">
        <v>124</v>
      </c>
      <c r="B11" s="58">
        <f>[2]даромадлар!AH10</f>
        <v>50</v>
      </c>
      <c r="C11" s="58">
        <f>[2]даромадлар!BR10</f>
        <v>100</v>
      </c>
      <c r="D11" s="58">
        <f>[2]даромадлар!AN10</f>
        <v>0</v>
      </c>
      <c r="E11" s="58">
        <f>+[2]даромадлар!AK10</f>
        <v>100</v>
      </c>
      <c r="F11" s="58">
        <f>[2]даромадлар!C10</f>
        <v>0</v>
      </c>
      <c r="G11" s="58"/>
      <c r="H11" s="58"/>
      <c r="I11" s="58"/>
      <c r="J11" s="58"/>
      <c r="K11" s="58"/>
      <c r="L11" s="58">
        <f>+[2]даромадлар!AA10</f>
        <v>100</v>
      </c>
      <c r="M11" s="58"/>
      <c r="N11" s="61">
        <f>+[2]даромадлар!AQ10</f>
        <v>100</v>
      </c>
      <c r="O11" s="61">
        <f>+[2]даромадлар!AT10</f>
        <v>100</v>
      </c>
      <c r="P11" s="61">
        <f>+[2]даромадлар!AW10</f>
        <v>100</v>
      </c>
      <c r="Q11" s="61">
        <f>+[2]даромадлар!AZ10</f>
        <v>100</v>
      </c>
      <c r="R11" s="61">
        <f>+[2]даромадлар!BC10</f>
        <v>100</v>
      </c>
      <c r="S11" s="61">
        <f>+[2]даромадлар!BF10</f>
        <v>100</v>
      </c>
      <c r="T11" s="61">
        <f>+[2]даромадлар!BL10</f>
        <v>0</v>
      </c>
      <c r="U11" s="61">
        <f>+[2]даромадлар!CB10</f>
        <v>100</v>
      </c>
      <c r="V11" s="61">
        <f>+[2]даромадлар!CE10</f>
        <v>0</v>
      </c>
      <c r="W11" s="61">
        <f>+[2]даромадлар!BX10</f>
        <v>100</v>
      </c>
      <c r="X11" s="61">
        <f>+[2]даромадлар!CH10</f>
        <v>100</v>
      </c>
      <c r="Y11" s="57">
        <f>+[2]даромадлар!BI10</f>
        <v>100</v>
      </c>
    </row>
    <row r="12" spans="1:25" ht="27.75" customHeight="1">
      <c r="A12" s="60" t="s">
        <v>125</v>
      </c>
      <c r="B12" s="58">
        <f>[2]даромадлар!AH11</f>
        <v>100</v>
      </c>
      <c r="C12" s="58">
        <f>[2]даромадлар!BR11</f>
        <v>100</v>
      </c>
      <c r="D12" s="58">
        <f>[2]даромадлар!AN11</f>
        <v>0</v>
      </c>
      <c r="E12" s="58">
        <f>+[2]даромадлар!AK11</f>
        <v>100</v>
      </c>
      <c r="F12" s="58">
        <f>[2]даромадлар!C11</f>
        <v>0</v>
      </c>
      <c r="G12" s="58"/>
      <c r="H12" s="58"/>
      <c r="I12" s="58"/>
      <c r="J12" s="58"/>
      <c r="K12" s="58"/>
      <c r="L12" s="58">
        <f>+[2]даромадлар!AA11</f>
        <v>100</v>
      </c>
      <c r="M12" s="58"/>
      <c r="N12" s="61">
        <f>+[2]даромадлар!AQ11</f>
        <v>100</v>
      </c>
      <c r="O12" s="61">
        <f>+[2]даромадлар!AT11</f>
        <v>100</v>
      </c>
      <c r="P12" s="61">
        <f>+[2]даромадлар!AW11</f>
        <v>100</v>
      </c>
      <c r="Q12" s="61">
        <f>+[2]даромадлар!AZ11</f>
        <v>100</v>
      </c>
      <c r="R12" s="61">
        <f>+[2]даромадлар!BC11</f>
        <v>100</v>
      </c>
      <c r="S12" s="61">
        <f>+[2]даромадлар!BF11</f>
        <v>100</v>
      </c>
      <c r="T12" s="61">
        <f>+[2]даромадлар!BL11</f>
        <v>31</v>
      </c>
      <c r="U12" s="61">
        <f>+[2]даромадлар!CB11</f>
        <v>100</v>
      </c>
      <c r="V12" s="61">
        <f>+[2]даромадлар!CE11</f>
        <v>0</v>
      </c>
      <c r="W12" s="61">
        <f>+[2]даромадлар!BX11</f>
        <v>100</v>
      </c>
      <c r="X12" s="61">
        <f>+[2]даромадлар!CH11</f>
        <v>100</v>
      </c>
      <c r="Y12" s="57">
        <f>+[2]даромадлар!BI11</f>
        <v>100</v>
      </c>
    </row>
    <row r="13" spans="1:25" ht="27.75" customHeight="1">
      <c r="A13" s="60" t="s">
        <v>126</v>
      </c>
      <c r="B13" s="58">
        <f>[2]даромадлар!AH12</f>
        <v>0</v>
      </c>
      <c r="C13" s="58">
        <f>[2]даромадлар!BR12</f>
        <v>100</v>
      </c>
      <c r="D13" s="58">
        <f>[2]даромадлар!AN12</f>
        <v>0</v>
      </c>
      <c r="E13" s="58">
        <f>+[2]даромадлар!AK12</f>
        <v>100</v>
      </c>
      <c r="F13" s="58">
        <f>[2]даромадлар!C12</f>
        <v>0</v>
      </c>
      <c r="G13" s="58"/>
      <c r="H13" s="58"/>
      <c r="I13" s="58"/>
      <c r="J13" s="58"/>
      <c r="K13" s="58"/>
      <c r="L13" s="58">
        <f>+[2]даромадлар!AA12</f>
        <v>84</v>
      </c>
      <c r="M13" s="58"/>
      <c r="N13" s="61">
        <f>+[2]даромадлар!AQ12</f>
        <v>100</v>
      </c>
      <c r="O13" s="61">
        <f>+[2]даромадлар!AT12</f>
        <v>100</v>
      </c>
      <c r="P13" s="61">
        <f>+[2]даромадлар!AW12</f>
        <v>100</v>
      </c>
      <c r="Q13" s="61">
        <f>+[2]даромадлар!AZ12</f>
        <v>100</v>
      </c>
      <c r="R13" s="61">
        <f>+[2]даромадлар!BC12</f>
        <v>100</v>
      </c>
      <c r="S13" s="61">
        <f>+[2]даромадлар!BF12</f>
        <v>100</v>
      </c>
      <c r="T13" s="61">
        <f>+[2]даромадлар!BL12</f>
        <v>0</v>
      </c>
      <c r="U13" s="61">
        <f>+[2]даромадлар!CB12</f>
        <v>0</v>
      </c>
      <c r="V13" s="61">
        <f>+[2]даромадлар!CE12</f>
        <v>0</v>
      </c>
      <c r="W13" s="61">
        <f>+[2]даромадлар!BX12</f>
        <v>100</v>
      </c>
      <c r="X13" s="61">
        <f>+[2]даромадлар!CH12</f>
        <v>100</v>
      </c>
      <c r="Y13" s="57">
        <f>+[2]даромадлар!BI12</f>
        <v>100</v>
      </c>
    </row>
    <row r="14" spans="1:25" ht="27.75" customHeight="1">
      <c r="A14" s="60" t="s">
        <v>127</v>
      </c>
      <c r="B14" s="58">
        <f>[2]даромадлар!AH13</f>
        <v>0</v>
      </c>
      <c r="C14" s="58">
        <f>[2]даромадлар!BR13</f>
        <v>20</v>
      </c>
      <c r="D14" s="58">
        <f>[2]даромадлар!AN13</f>
        <v>0</v>
      </c>
      <c r="E14" s="58">
        <f>+[2]даромадлар!AK13</f>
        <v>100</v>
      </c>
      <c r="F14" s="58">
        <f>[2]даромадлар!C13</f>
        <v>0</v>
      </c>
      <c r="G14" s="58">
        <f>+[2]даромадлар!I13</f>
        <v>0</v>
      </c>
      <c r="H14" s="58">
        <f>+[2]даромадлар!O13</f>
        <v>0</v>
      </c>
      <c r="I14" s="58"/>
      <c r="J14" s="58">
        <f>+[2]даромадлар!U13</f>
        <v>0</v>
      </c>
      <c r="K14" s="58"/>
      <c r="L14" s="58">
        <f>+[2]даромадлар!AA13</f>
        <v>0</v>
      </c>
      <c r="M14" s="58"/>
      <c r="N14" s="61">
        <f>+[2]даромадлар!AQ13</f>
        <v>100</v>
      </c>
      <c r="O14" s="61">
        <f>+[2]даромадлар!AT13</f>
        <v>100</v>
      </c>
      <c r="P14" s="61">
        <f>+[2]даромадлар!AW13</f>
        <v>100</v>
      </c>
      <c r="Q14" s="61">
        <f>+[2]даромадлар!AZ13</f>
        <v>100</v>
      </c>
      <c r="R14" s="61">
        <f>+[2]даромадлар!BC13</f>
        <v>100</v>
      </c>
      <c r="S14" s="61">
        <f>+[2]даромадлар!BF13</f>
        <v>0</v>
      </c>
      <c r="T14" s="61">
        <f>+[2]даромадлар!BL13</f>
        <v>0</v>
      </c>
      <c r="U14" s="61">
        <f>+[2]даромадлар!CB13</f>
        <v>0</v>
      </c>
      <c r="V14" s="61">
        <f>+[2]даромадлар!CE13</f>
        <v>0</v>
      </c>
      <c r="W14" s="61">
        <f>+[2]даромадлар!BX13</f>
        <v>100</v>
      </c>
      <c r="X14" s="61">
        <f>+[2]даромадлар!CH13</f>
        <v>100</v>
      </c>
      <c r="Y14" s="57">
        <f>+[2]даромадлар!BI13</f>
        <v>100</v>
      </c>
    </row>
    <row r="15" spans="1:25" ht="27.75" customHeight="1">
      <c r="A15" s="60" t="s">
        <v>128</v>
      </c>
      <c r="B15" s="58">
        <f>[2]даромадлар!AH14</f>
        <v>100</v>
      </c>
      <c r="C15" s="58">
        <f>[2]даромадлар!BR14</f>
        <v>100</v>
      </c>
      <c r="D15" s="58">
        <f>[2]даромадлар!AN14</f>
        <v>0</v>
      </c>
      <c r="E15" s="58">
        <f>+[2]даромадлар!AK14</f>
        <v>100</v>
      </c>
      <c r="F15" s="58">
        <f>[2]даромадлар!C14</f>
        <v>0</v>
      </c>
      <c r="G15" s="58"/>
      <c r="H15" s="58"/>
      <c r="I15" s="58"/>
      <c r="J15" s="58"/>
      <c r="K15" s="58"/>
      <c r="L15" s="58">
        <f>+[2]даромадлар!AA14</f>
        <v>100</v>
      </c>
      <c r="M15" s="58"/>
      <c r="N15" s="61">
        <f>+[2]даромадлар!AQ14</f>
        <v>100</v>
      </c>
      <c r="O15" s="61">
        <f>+[2]даромадлар!AT14</f>
        <v>100</v>
      </c>
      <c r="P15" s="61">
        <f>+[2]даромадлар!AW14</f>
        <v>100</v>
      </c>
      <c r="Q15" s="61">
        <f>+[2]даромадлар!AZ14</f>
        <v>100</v>
      </c>
      <c r="R15" s="61">
        <f>+[2]даромадлар!BC14</f>
        <v>100</v>
      </c>
      <c r="S15" s="61">
        <f>+[2]даромадлар!BF14</f>
        <v>100</v>
      </c>
      <c r="T15" s="61">
        <f>+[2]даромадлар!BL14</f>
        <v>56</v>
      </c>
      <c r="U15" s="61">
        <f>+[2]даромадлар!CB14</f>
        <v>100</v>
      </c>
      <c r="V15" s="61">
        <f>+[2]даромадлар!CE14</f>
        <v>0</v>
      </c>
      <c r="W15" s="61">
        <f>+[2]даромадлар!BX14</f>
        <v>100</v>
      </c>
      <c r="X15" s="61">
        <f>+[2]даромадлар!CH14</f>
        <v>100</v>
      </c>
      <c r="Y15" s="57">
        <f>+[2]даромадлар!BI14</f>
        <v>100</v>
      </c>
    </row>
    <row r="16" spans="1:25" ht="27.75" customHeight="1">
      <c r="A16" s="60" t="s">
        <v>172</v>
      </c>
      <c r="B16" s="58">
        <f>[2]даромадлар!AH15</f>
        <v>12</v>
      </c>
      <c r="C16" s="58">
        <f>[2]даромадлар!BR15</f>
        <v>100</v>
      </c>
      <c r="D16" s="58">
        <f>[2]даромадлар!AN15</f>
        <v>0</v>
      </c>
      <c r="E16" s="58">
        <f>+[2]даромадлар!AK15</f>
        <v>100</v>
      </c>
      <c r="F16" s="58">
        <f>[2]даромадлар!C15</f>
        <v>0</v>
      </c>
      <c r="G16" s="58"/>
      <c r="H16" s="58"/>
      <c r="I16" s="58"/>
      <c r="J16" s="58"/>
      <c r="K16" s="58"/>
      <c r="L16" s="58">
        <f>+[2]даромадлар!AA15</f>
        <v>100</v>
      </c>
      <c r="M16" s="58"/>
      <c r="N16" s="61">
        <f>+[2]даромадлар!AQ15</f>
        <v>100</v>
      </c>
      <c r="O16" s="61">
        <f>+[2]даромадлар!AT15</f>
        <v>100</v>
      </c>
      <c r="P16" s="61">
        <f>+[2]даромадлар!AW15</f>
        <v>100</v>
      </c>
      <c r="Q16" s="61">
        <f>+[2]даромадлар!AZ15</f>
        <v>100</v>
      </c>
      <c r="R16" s="61">
        <f>+[2]даромадлар!BC15</f>
        <v>100</v>
      </c>
      <c r="S16" s="61">
        <f>+[2]даромадлар!BF15</f>
        <v>100</v>
      </c>
      <c r="T16" s="61">
        <f>+[2]даромадлар!BL15</f>
        <v>0</v>
      </c>
      <c r="U16" s="61">
        <f>+[2]даромадлар!CB15</f>
        <v>100</v>
      </c>
      <c r="V16" s="61">
        <f>+[2]даромадлар!CE15</f>
        <v>0</v>
      </c>
      <c r="W16" s="61">
        <f>+[2]даромадлар!BX15</f>
        <v>100</v>
      </c>
      <c r="X16" s="61">
        <f>+[2]даромадлар!CH15</f>
        <v>100</v>
      </c>
      <c r="Y16" s="57">
        <f>+[2]даромадлар!BI15</f>
        <v>100</v>
      </c>
    </row>
    <row r="17" spans="1:25" ht="27.75" customHeight="1">
      <c r="A17" s="60" t="s">
        <v>130</v>
      </c>
      <c r="B17" s="58">
        <f>[2]даромадлар!AH16</f>
        <v>100</v>
      </c>
      <c r="C17" s="58">
        <f>[2]даромадлар!BR16</f>
        <v>100</v>
      </c>
      <c r="D17" s="58">
        <f>[2]даромадлар!AN16</f>
        <v>0</v>
      </c>
      <c r="E17" s="58">
        <f>+[2]даромадлар!AK16</f>
        <v>100</v>
      </c>
      <c r="F17" s="58">
        <f>[2]даромадлар!C16</f>
        <v>0</v>
      </c>
      <c r="G17" s="58"/>
      <c r="H17" s="58"/>
      <c r="I17" s="58"/>
      <c r="J17" s="58"/>
      <c r="K17" s="58"/>
      <c r="L17" s="58">
        <f>+[2]даромадлар!AA16</f>
        <v>100</v>
      </c>
      <c r="M17" s="58"/>
      <c r="N17" s="61">
        <f>+[2]даромадлар!AQ16</f>
        <v>100</v>
      </c>
      <c r="O17" s="61">
        <f>+[2]даромадлар!AT16</f>
        <v>100</v>
      </c>
      <c r="P17" s="61">
        <f>+[2]даромадлар!AW16</f>
        <v>100</v>
      </c>
      <c r="Q17" s="61">
        <f>+[2]даромадлар!AZ16</f>
        <v>100</v>
      </c>
      <c r="R17" s="61">
        <f>+[2]даромадлар!BC16</f>
        <v>100</v>
      </c>
      <c r="S17" s="61">
        <f>+[2]даромадлар!BF16</f>
        <v>100</v>
      </c>
      <c r="T17" s="61">
        <f>+[2]даромадлар!BL16</f>
        <v>0</v>
      </c>
      <c r="U17" s="61">
        <f>+[2]даромадлар!CB16</f>
        <v>100</v>
      </c>
      <c r="V17" s="61">
        <f>+[2]даромадлар!CE16</f>
        <v>0</v>
      </c>
      <c r="W17" s="61">
        <f>+[2]даромадлар!BX16</f>
        <v>100</v>
      </c>
      <c r="X17" s="61">
        <f>+[2]даромадлар!CH16</f>
        <v>100</v>
      </c>
      <c r="Y17" s="57">
        <f>+[2]даромадлар!BI16</f>
        <v>100</v>
      </c>
    </row>
    <row r="18" spans="1:25" ht="27.75" customHeight="1">
      <c r="A18" s="60" t="s">
        <v>131</v>
      </c>
      <c r="B18" s="58">
        <f>[2]даромадлар!AH17</f>
        <v>77</v>
      </c>
      <c r="C18" s="58">
        <f>[2]даромадлар!BR17</f>
        <v>100</v>
      </c>
      <c r="D18" s="58">
        <f>[2]даромадлар!AN17</f>
        <v>0</v>
      </c>
      <c r="E18" s="58">
        <f>+[2]даромадлар!AK17</f>
        <v>100</v>
      </c>
      <c r="F18" s="58">
        <f>[2]даромадлар!C17</f>
        <v>0</v>
      </c>
      <c r="G18" s="58"/>
      <c r="H18" s="58"/>
      <c r="I18" s="58"/>
      <c r="J18" s="58"/>
      <c r="K18" s="58"/>
      <c r="L18" s="58">
        <f>+[2]даромадлар!AA17</f>
        <v>100</v>
      </c>
      <c r="M18" s="58"/>
      <c r="N18" s="61">
        <f>+[2]даромадлар!AQ17</f>
        <v>100</v>
      </c>
      <c r="O18" s="61">
        <f>+[2]даромадлар!AT17</f>
        <v>100</v>
      </c>
      <c r="P18" s="61">
        <f>+[2]даромадлар!AW17</f>
        <v>100</v>
      </c>
      <c r="Q18" s="61">
        <f>+[2]даромадлар!AZ17</f>
        <v>100</v>
      </c>
      <c r="R18" s="61">
        <f>+[2]даромадлар!BC17</f>
        <v>100</v>
      </c>
      <c r="S18" s="61">
        <f>+[2]даромадлар!BF17</f>
        <v>100</v>
      </c>
      <c r="T18" s="61">
        <f>+[2]даромадлар!BL17</f>
        <v>0</v>
      </c>
      <c r="U18" s="61">
        <f>+[2]даромадлар!CB17</f>
        <v>100</v>
      </c>
      <c r="V18" s="61">
        <f>+[2]даромадлар!CE17</f>
        <v>0</v>
      </c>
      <c r="W18" s="61">
        <f>+[2]даромадлар!BX17</f>
        <v>100</v>
      </c>
      <c r="X18" s="61">
        <f>+[2]даромадлар!CH17</f>
        <v>100</v>
      </c>
      <c r="Y18" s="57">
        <f>+[2]даромадлар!BI17</f>
        <v>100</v>
      </c>
    </row>
    <row r="19" spans="1:25" ht="27.75" customHeight="1">
      <c r="A19" s="60" t="s">
        <v>132</v>
      </c>
      <c r="B19" s="58">
        <f>[2]даромадлар!AH18</f>
        <v>0</v>
      </c>
      <c r="C19" s="58">
        <f>[2]даромадлар!BR18</f>
        <v>100</v>
      </c>
      <c r="D19" s="58">
        <f>[2]даромадлар!AN18</f>
        <v>0</v>
      </c>
      <c r="E19" s="58">
        <f>+[2]даромадлар!AK18</f>
        <v>100</v>
      </c>
      <c r="F19" s="58">
        <f>[2]даромадлар!C18</f>
        <v>0</v>
      </c>
      <c r="G19" s="58"/>
      <c r="H19" s="58"/>
      <c r="I19" s="58"/>
      <c r="J19" s="58"/>
      <c r="K19" s="58"/>
      <c r="L19" s="58">
        <f>+[2]даромадлар!AA18</f>
        <v>100</v>
      </c>
      <c r="M19" s="58"/>
      <c r="N19" s="61">
        <f>+[2]даромадлар!AQ18</f>
        <v>100</v>
      </c>
      <c r="O19" s="61">
        <f>+[2]даромадлар!AT18</f>
        <v>100</v>
      </c>
      <c r="P19" s="61">
        <f>+[2]даромадлар!AW18</f>
        <v>100</v>
      </c>
      <c r="Q19" s="61">
        <f>+[2]даромадлар!AZ18</f>
        <v>100</v>
      </c>
      <c r="R19" s="61">
        <f>+[2]даромадлар!BC18</f>
        <v>100</v>
      </c>
      <c r="S19" s="61">
        <f>+[2]даромадлар!BF18</f>
        <v>100</v>
      </c>
      <c r="T19" s="61">
        <f>+[2]даромадлар!BL18</f>
        <v>0</v>
      </c>
      <c r="U19" s="61">
        <f>+[2]даромадлар!CB18</f>
        <v>75</v>
      </c>
      <c r="V19" s="61">
        <f>+[2]даромадлар!CE18</f>
        <v>0</v>
      </c>
      <c r="W19" s="61">
        <f>+[2]даромадлар!BX18</f>
        <v>100</v>
      </c>
      <c r="X19" s="61">
        <f>+[2]даромадлар!CH18</f>
        <v>100</v>
      </c>
      <c r="Y19" s="57">
        <f>+[2]даромадлар!BI18</f>
        <v>100</v>
      </c>
    </row>
    <row r="20" spans="1:25" ht="27.75" customHeight="1">
      <c r="A20" s="60" t="s">
        <v>133</v>
      </c>
      <c r="B20" s="58">
        <f>[2]даромадлар!AH19</f>
        <v>0</v>
      </c>
      <c r="C20" s="58">
        <f>[2]даромадлар!BR19</f>
        <v>100</v>
      </c>
      <c r="D20" s="58">
        <f>[2]даромадлар!AN19</f>
        <v>0</v>
      </c>
      <c r="E20" s="58">
        <f>+[2]даромадлар!AK19</f>
        <v>100</v>
      </c>
      <c r="F20" s="58">
        <f>[2]даромадлар!C19</f>
        <v>0</v>
      </c>
      <c r="G20" s="58"/>
      <c r="H20" s="58"/>
      <c r="I20" s="58"/>
      <c r="J20" s="58"/>
      <c r="K20" s="58"/>
      <c r="L20" s="58">
        <f>+[2]даромадлар!AA19</f>
        <v>28</v>
      </c>
      <c r="M20" s="58">
        <f>+[2]даромадлар!AD19</f>
        <v>0</v>
      </c>
      <c r="N20" s="61">
        <f>+[2]даромадлар!AQ19</f>
        <v>100</v>
      </c>
      <c r="O20" s="61">
        <f>+[2]даромадлар!AT19</f>
        <v>100</v>
      </c>
      <c r="P20" s="61">
        <f>+[2]даромадлар!AW19</f>
        <v>100</v>
      </c>
      <c r="Q20" s="61">
        <f>+[2]даромадлар!AZ19</f>
        <v>100</v>
      </c>
      <c r="R20" s="61">
        <f>+[2]даромадлар!BC19</f>
        <v>100</v>
      </c>
      <c r="S20" s="61">
        <f>+[2]даромадлар!BF19</f>
        <v>100</v>
      </c>
      <c r="T20" s="61">
        <f>+[2]даромадлар!BL19</f>
        <v>0</v>
      </c>
      <c r="U20" s="61">
        <f>+[2]даромадлар!CB19</f>
        <v>9</v>
      </c>
      <c r="V20" s="61">
        <f>+[2]даромадлар!CE19</f>
        <v>0</v>
      </c>
      <c r="W20" s="61">
        <f>+[2]даромадлар!BX19</f>
        <v>100</v>
      </c>
      <c r="X20" s="61">
        <f>+[2]даромадлар!CH19</f>
        <v>100</v>
      </c>
      <c r="Y20" s="57">
        <f>+[2]даромадлар!BI19</f>
        <v>100</v>
      </c>
    </row>
    <row r="21" spans="1:25" ht="27.75" customHeight="1">
      <c r="A21" s="60" t="s">
        <v>134</v>
      </c>
      <c r="B21" s="58">
        <f>[2]даромадлар!AH20</f>
        <v>100</v>
      </c>
      <c r="C21" s="58">
        <f>[2]даромадлар!BR20</f>
        <v>100</v>
      </c>
      <c r="D21" s="58">
        <f>[2]даромадлар!AN20</f>
        <v>0</v>
      </c>
      <c r="E21" s="58">
        <f>+[2]даромадлар!AK20</f>
        <v>100</v>
      </c>
      <c r="F21" s="58">
        <f>[2]даромадлар!C20</f>
        <v>20</v>
      </c>
      <c r="G21" s="58"/>
      <c r="H21" s="58"/>
      <c r="I21" s="58"/>
      <c r="J21" s="58"/>
      <c r="K21" s="58"/>
      <c r="L21" s="58">
        <f>+[2]даромадлар!AA20</f>
        <v>100</v>
      </c>
      <c r="M21" s="58"/>
      <c r="N21" s="61">
        <f>+[2]даромадлар!AQ20</f>
        <v>100</v>
      </c>
      <c r="O21" s="61">
        <f>+[2]даромадлар!AT20</f>
        <v>100</v>
      </c>
      <c r="P21" s="61">
        <f>+[2]даромадлар!AW20</f>
        <v>100</v>
      </c>
      <c r="Q21" s="61">
        <f>+[2]даромадлар!AZ20</f>
        <v>100</v>
      </c>
      <c r="R21" s="61">
        <f>+[2]даромадлар!BC20</f>
        <v>100</v>
      </c>
      <c r="S21" s="61">
        <f>+[2]даромадлар!BF20</f>
        <v>100</v>
      </c>
      <c r="T21" s="61">
        <f>+[2]даромадлар!BL20</f>
        <v>100</v>
      </c>
      <c r="U21" s="61">
        <f>+[2]даромадлар!CB20</f>
        <v>100</v>
      </c>
      <c r="V21" s="61">
        <f>+[2]даромадлар!CE20</f>
        <v>0</v>
      </c>
      <c r="W21" s="61">
        <f>+[2]даромадлар!BX20</f>
        <v>100</v>
      </c>
      <c r="X21" s="61">
        <f>+[2]даромадлар!CH20</f>
        <v>100</v>
      </c>
      <c r="Y21" s="57">
        <f>+[2]даромадлар!BI20</f>
        <v>100</v>
      </c>
    </row>
    <row r="22" spans="1:25" ht="27.75" customHeight="1">
      <c r="A22" s="60" t="s">
        <v>135</v>
      </c>
      <c r="B22" s="58">
        <f>[2]даромадлар!AH21</f>
        <v>0</v>
      </c>
      <c r="C22" s="58">
        <f>[2]даромадлар!BR21</f>
        <v>17</v>
      </c>
      <c r="D22" s="58">
        <f>[2]даромадлар!AN21</f>
        <v>0</v>
      </c>
      <c r="E22" s="58">
        <f>+[2]даромадлар!AK21</f>
        <v>100</v>
      </c>
      <c r="F22" s="58">
        <f>[2]даромадлар!C21</f>
        <v>0</v>
      </c>
      <c r="G22" s="58"/>
      <c r="H22" s="58"/>
      <c r="I22" s="58"/>
      <c r="J22" s="58"/>
      <c r="K22" s="58"/>
      <c r="L22" s="58">
        <f>+[2]даромадлар!AA21</f>
        <v>0</v>
      </c>
      <c r="M22" s="58"/>
      <c r="N22" s="61">
        <f>+[2]даромадлар!AQ21</f>
        <v>100</v>
      </c>
      <c r="O22" s="61">
        <f>+[2]даромадлар!AT21</f>
        <v>100</v>
      </c>
      <c r="P22" s="61">
        <f>+[2]даромадлар!AW21</f>
        <v>100</v>
      </c>
      <c r="Q22" s="61">
        <f>+[2]даромадлар!AZ21</f>
        <v>100</v>
      </c>
      <c r="R22" s="61">
        <f>+[2]даромадлар!BC21</f>
        <v>100</v>
      </c>
      <c r="S22" s="61">
        <f>+[2]даромадлар!BF21</f>
        <v>0</v>
      </c>
      <c r="T22" s="61">
        <f>+[2]даромадлар!BL21</f>
        <v>0</v>
      </c>
      <c r="U22" s="61">
        <f>+[2]даромадлар!CB21</f>
        <v>0</v>
      </c>
      <c r="V22" s="61">
        <f>+[2]даромадлар!CE21</f>
        <v>0</v>
      </c>
      <c r="W22" s="61">
        <f>+[2]даромадлар!BX21</f>
        <v>100</v>
      </c>
      <c r="X22" s="61">
        <f>+[2]даромадлар!CH21</f>
        <v>100</v>
      </c>
      <c r="Y22" s="57">
        <f>+[2]даромадлар!BI21</f>
        <v>100</v>
      </c>
    </row>
    <row r="23" spans="1:25" ht="27.75" customHeight="1">
      <c r="A23" s="60" t="s">
        <v>136</v>
      </c>
      <c r="B23" s="58">
        <f>[2]даромадлар!AH22</f>
        <v>0</v>
      </c>
      <c r="C23" s="58">
        <f>[2]даромадлар!BR22</f>
        <v>0</v>
      </c>
      <c r="D23" s="58">
        <f>[2]даромадлар!AN22</f>
        <v>0</v>
      </c>
      <c r="E23" s="58">
        <f>+[2]даромадлар!AK22</f>
        <v>100</v>
      </c>
      <c r="F23" s="58">
        <f>[2]даромадлар!C22</f>
        <v>0</v>
      </c>
      <c r="G23" s="58"/>
      <c r="H23" s="58"/>
      <c r="I23" s="58"/>
      <c r="J23" s="58"/>
      <c r="K23" s="58"/>
      <c r="L23" s="58">
        <f>+[2]даромадлар!AA22</f>
        <v>0</v>
      </c>
      <c r="M23" s="58"/>
      <c r="N23" s="61">
        <f>+[2]даромадлар!AQ22</f>
        <v>100</v>
      </c>
      <c r="O23" s="61">
        <f>+[2]даромадлар!AT22</f>
        <v>100</v>
      </c>
      <c r="P23" s="61">
        <f>+[2]даромадлар!AW22</f>
        <v>100</v>
      </c>
      <c r="Q23" s="61">
        <f>+[2]даромадлар!AZ22</f>
        <v>100</v>
      </c>
      <c r="R23" s="61">
        <f>+[2]даромадлар!BC22</f>
        <v>100</v>
      </c>
      <c r="S23" s="61">
        <f>+[2]даромадлар!BF22</f>
        <v>0</v>
      </c>
      <c r="T23" s="61">
        <f>+[2]даромадлар!BL22</f>
        <v>0</v>
      </c>
      <c r="U23" s="61">
        <f>+[2]даромадлар!CB22</f>
        <v>0</v>
      </c>
      <c r="V23" s="61">
        <f>+[2]даромадлар!CE22</f>
        <v>0</v>
      </c>
      <c r="W23" s="61">
        <f>+[2]даромадлар!BX22</f>
        <v>100</v>
      </c>
      <c r="X23" s="61">
        <f>+[2]даромадлар!CH22</f>
        <v>100</v>
      </c>
      <c r="Y23" s="57">
        <f>+[2]даромадлар!BI22</f>
        <v>100</v>
      </c>
    </row>
    <row r="24" spans="1:25" ht="27.75" customHeight="1">
      <c r="A24" s="60" t="s">
        <v>137</v>
      </c>
      <c r="B24" s="58">
        <f>[2]даромадлар!AH23</f>
        <v>0</v>
      </c>
      <c r="C24" s="58">
        <f>[2]даромадлар!BR23</f>
        <v>100</v>
      </c>
      <c r="D24" s="58">
        <f>[2]даромадлар!AN23</f>
        <v>0</v>
      </c>
      <c r="E24" s="58">
        <f>+[2]даромадлар!AK23</f>
        <v>100</v>
      </c>
      <c r="F24" s="58">
        <f>[2]даромадлар!C23</f>
        <v>0</v>
      </c>
      <c r="G24" s="58"/>
      <c r="H24" s="58"/>
      <c r="I24" s="58"/>
      <c r="J24" s="58"/>
      <c r="K24" s="58"/>
      <c r="L24" s="58">
        <f>+[2]даромадлар!AA23</f>
        <v>100</v>
      </c>
      <c r="M24" s="58">
        <f>+[2]даромадлар!AD23</f>
        <v>0</v>
      </c>
      <c r="N24" s="61">
        <f>+[2]даромадлар!AQ23</f>
        <v>100</v>
      </c>
      <c r="O24" s="61">
        <f>+[2]даромадлар!AT23</f>
        <v>100</v>
      </c>
      <c r="P24" s="61">
        <f>+[2]даромадлар!AW23</f>
        <v>100</v>
      </c>
      <c r="Q24" s="61">
        <f>+[2]даромадлар!AZ23</f>
        <v>100</v>
      </c>
      <c r="R24" s="61">
        <f>+[2]даромадлар!BC23</f>
        <v>100</v>
      </c>
      <c r="S24" s="61">
        <f>+[2]даромадлар!BF23</f>
        <v>100</v>
      </c>
      <c r="T24" s="61">
        <f>+[2]даромадлар!BL23</f>
        <v>0</v>
      </c>
      <c r="U24" s="61">
        <f>+[2]даромадлар!CB23</f>
        <v>44</v>
      </c>
      <c r="V24" s="61">
        <f>+[2]даромадлар!CE23</f>
        <v>0</v>
      </c>
      <c r="W24" s="61">
        <f>+[2]даромадлар!BX23</f>
        <v>100</v>
      </c>
      <c r="X24" s="61">
        <f>+[2]даромадлар!CH23</f>
        <v>100</v>
      </c>
      <c r="Y24" s="57">
        <f>+[2]даромадлар!BI23</f>
        <v>100</v>
      </c>
    </row>
    <row r="25" spans="1:25" ht="27.75" customHeight="1" thickBot="1">
      <c r="A25" s="62" t="s">
        <v>138</v>
      </c>
      <c r="B25" s="63">
        <f>[2]даромадлар!AH24</f>
        <v>0</v>
      </c>
      <c r="C25" s="63">
        <f>[2]даромадлар!BR24</f>
        <v>100</v>
      </c>
      <c r="D25" s="63">
        <f>[2]даромадлар!AN24</f>
        <v>0</v>
      </c>
      <c r="E25" s="63">
        <f>+[2]даромадлар!AK24</f>
        <v>100</v>
      </c>
      <c r="F25" s="63">
        <f>[2]даромадлар!C24</f>
        <v>0</v>
      </c>
      <c r="G25" s="63">
        <f>+[2]даромадлар!I24</f>
        <v>0</v>
      </c>
      <c r="H25" s="63">
        <f>+[2]даромадлар!O24</f>
        <v>0</v>
      </c>
      <c r="I25" s="63">
        <f>+[2]даромадлар!R24</f>
        <v>10</v>
      </c>
      <c r="J25" s="63">
        <f>+[2]даромадлар!U24</f>
        <v>0</v>
      </c>
      <c r="K25" s="63"/>
      <c r="L25" s="63">
        <f>+[2]даромадлар!AA24</f>
        <v>32</v>
      </c>
      <c r="M25" s="63"/>
      <c r="N25" s="64">
        <f>+[2]даромадлар!AQ24</f>
        <v>100</v>
      </c>
      <c r="O25" s="64">
        <f>+[2]даромадлар!AT24</f>
        <v>100</v>
      </c>
      <c r="P25" s="64">
        <f>+[2]даромадлар!AW24</f>
        <v>100</v>
      </c>
      <c r="Q25" s="64">
        <f>+[2]даромадлар!AZ24</f>
        <v>100</v>
      </c>
      <c r="R25" s="64">
        <f>+[2]даромадлар!BC24</f>
        <v>100</v>
      </c>
      <c r="S25" s="64">
        <f>+[2]даромадлар!BF24</f>
        <v>100</v>
      </c>
      <c r="T25" s="64">
        <f>+[2]даромадлар!BL24</f>
        <v>0</v>
      </c>
      <c r="U25" s="64">
        <f>+[2]даромадлар!CB24</f>
        <v>0</v>
      </c>
      <c r="V25" s="64">
        <f>+[2]даромадлар!CE24</f>
        <v>0</v>
      </c>
      <c r="W25" s="64">
        <f>+[2]даромадлар!BX24</f>
        <v>100</v>
      </c>
      <c r="X25" s="64">
        <f>+[2]даромадлар!CH24</f>
        <v>100</v>
      </c>
      <c r="Y25" s="65">
        <f>+[2]даромадлар!BI24</f>
        <v>100</v>
      </c>
    </row>
    <row r="26" spans="1: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25" s="67" customFormat="1" ht="33" hidden="1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1:25" ht="6.6" customHeight="1">
      <c r="A28" s="68"/>
    </row>
    <row r="29" spans="1:25" ht="33.6" customHeight="1">
      <c r="A29" s="68"/>
      <c r="B29" s="148" t="s">
        <v>180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83"/>
      <c r="N29" s="83"/>
      <c r="O29" s="83"/>
      <c r="P29" s="83"/>
      <c r="Q29" s="84"/>
      <c r="R29" s="83"/>
      <c r="S29" s="83"/>
      <c r="T29" s="83"/>
      <c r="U29" s="84" t="s">
        <v>182</v>
      </c>
      <c r="V29" s="83"/>
    </row>
    <row r="30" spans="1:25" ht="15.6" customHeight="1">
      <c r="B30" s="85"/>
      <c r="C30" s="85"/>
      <c r="D30" s="73"/>
      <c r="E30" s="7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3"/>
      <c r="T30" s="83"/>
      <c r="U30" s="86"/>
      <c r="V30" s="83"/>
    </row>
    <row r="31" spans="1:25" ht="29.4" customHeight="1">
      <c r="B31" s="148" t="s">
        <v>181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83"/>
      <c r="N31" s="83"/>
      <c r="O31" s="83"/>
      <c r="P31" s="83"/>
      <c r="Q31" s="87"/>
      <c r="R31" s="83"/>
      <c r="S31" s="83"/>
      <c r="T31" s="83"/>
      <c r="U31" s="87" t="s">
        <v>183</v>
      </c>
      <c r="V31" s="83"/>
    </row>
    <row r="32" spans="1:25" ht="21">
      <c r="C32" s="70"/>
      <c r="D32" s="69"/>
      <c r="E32" s="70"/>
      <c r="F32" s="69"/>
      <c r="P32" s="70"/>
    </row>
  </sheetData>
  <mergeCells count="33">
    <mergeCell ref="V1:Y1"/>
    <mergeCell ref="B29:L29"/>
    <mergeCell ref="X6:X9"/>
    <mergeCell ref="G6:M6"/>
    <mergeCell ref="A4:Y4"/>
    <mergeCell ref="A6:A9"/>
    <mergeCell ref="B6:B9"/>
    <mergeCell ref="C6:C9"/>
    <mergeCell ref="D6:D9"/>
    <mergeCell ref="E6:E9"/>
    <mergeCell ref="F6:F9"/>
    <mergeCell ref="N6:N9"/>
    <mergeCell ref="O6:O9"/>
    <mergeCell ref="V2:Y2"/>
    <mergeCell ref="V3:Y3"/>
    <mergeCell ref="Q6:Q9"/>
    <mergeCell ref="V6:V9"/>
    <mergeCell ref="B31:L31"/>
    <mergeCell ref="A27:L27"/>
    <mergeCell ref="Y6:Y9"/>
    <mergeCell ref="G7:G9"/>
    <mergeCell ref="H7:H9"/>
    <mergeCell ref="I7:I9"/>
    <mergeCell ref="J7:J9"/>
    <mergeCell ref="K7:K9"/>
    <mergeCell ref="L7:L9"/>
    <mergeCell ref="M7:M9"/>
    <mergeCell ref="S6:S9"/>
    <mergeCell ref="T6:T9"/>
    <mergeCell ref="U6:U9"/>
    <mergeCell ref="P6:P9"/>
    <mergeCell ref="W6:W9"/>
    <mergeCell ref="R6:R9"/>
  </mergeCells>
  <printOptions horizontalCentered="1"/>
  <pageMargins left="0.35433070866141736" right="0.35433070866141736" top="0.62992125984251968" bottom="0.19685039370078741" header="0.23622047244094491" footer="0.19685039370078741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2019 йил 1-илова</vt:lpstr>
      <vt:lpstr>2-илова 2019</vt:lpstr>
      <vt:lpstr>3-илова 2019</vt:lpstr>
      <vt:lpstr>4-илова 2019</vt:lpstr>
      <vt:lpstr>5-илова 2019 </vt:lpstr>
      <vt:lpstr>'2019 йил 1-илова'!Область_печати</vt:lpstr>
      <vt:lpstr>'2-илова 2019'!Область_печати</vt:lpstr>
      <vt:lpstr>'3-илова 2019'!Область_печати</vt:lpstr>
      <vt:lpstr>'4-илова 2019'!Область_печати</vt:lpstr>
      <vt:lpstr>'5-илова 2019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2019-01-09T12:59:18Z</cp:lastPrinted>
  <dcterms:created xsi:type="dcterms:W3CDTF">2018-12-29T13:22:08Z</dcterms:created>
  <dcterms:modified xsi:type="dcterms:W3CDTF">2019-01-09T13:09:10Z</dcterms:modified>
</cp:coreProperties>
</file>